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F22782A1-27EA-4B99-B6BB-B1658FE3B5EC}" xr6:coauthVersionLast="47" xr6:coauthVersionMax="47" xr10:uidLastSave="{00000000-0000-0000-0000-000000000000}"/>
  <bookViews>
    <workbookView xWindow="28680" yWindow="-120" windowWidth="29040" windowHeight="15720" firstSheet="7" activeTab="11" xr2:uid="{00000000-000D-0000-FFFF-FFFF00000000}"/>
  </bookViews>
  <sheets>
    <sheet name="2022년도 1월 수의계약현황" sheetId="2" r:id="rId1"/>
    <sheet name="2022년도 2월 수의계약현황" sheetId="5" r:id="rId2"/>
    <sheet name="2022년도 3월 수의계약현황" sheetId="3" r:id="rId3"/>
    <sheet name="2022년도 4월 수의계약현황" sheetId="1" r:id="rId4"/>
    <sheet name="2022년도 5월 수의계약현황" sheetId="4" r:id="rId5"/>
    <sheet name="2022년도 6월 수의계약현황" sheetId="6" r:id="rId6"/>
    <sheet name="2022년도 7월 수의계약현황" sheetId="7" r:id="rId7"/>
    <sheet name="2022년도 8월 수의계약현황" sheetId="8" r:id="rId8"/>
    <sheet name="2022년도 9월 수의계약현황" sheetId="9" r:id="rId9"/>
    <sheet name="2022년도 10월 수의계약현황" sheetId="10" r:id="rId10"/>
    <sheet name="2022년도 11월 수의계약현황" sheetId="11" r:id="rId11"/>
    <sheet name="2022년도 12월 수의계약현황" sheetId="12" r:id="rId12"/>
  </sheets>
  <definedNames>
    <definedName name="_xlnm._FilterDatabase" localSheetId="9" hidden="1">'2022년도 10월 수의계약현황'!$A$12:$L$13</definedName>
    <definedName name="_xlnm._FilterDatabase" localSheetId="10" hidden="1">'2022년도 11월 수의계약현황'!$A$12:$L$13</definedName>
    <definedName name="_xlnm._FilterDatabase" localSheetId="11" hidden="1">'2022년도 12월 수의계약현황'!$A$12:$L$13</definedName>
    <definedName name="_xlnm._FilterDatabase" localSheetId="0" hidden="1">'2022년도 1월 수의계약현황'!$A$12:$L$13</definedName>
    <definedName name="_xlnm._FilterDatabase" localSheetId="1" hidden="1">'2022년도 2월 수의계약현황'!$A$12:$L$13</definedName>
    <definedName name="_xlnm._FilterDatabase" localSheetId="2" hidden="1">'2022년도 3월 수의계약현황'!$A$12:$L$13</definedName>
    <definedName name="_xlnm._FilterDatabase" localSheetId="3" hidden="1">'2022년도 4월 수의계약현황'!$A$12:$L$13</definedName>
    <definedName name="_xlnm._FilterDatabase" localSheetId="4" hidden="1">'2022년도 5월 수의계약현황'!$A$12:$L$13</definedName>
    <definedName name="_xlnm._FilterDatabase" localSheetId="5" hidden="1">'2022년도 6월 수의계약현황'!$A$12:$L$13</definedName>
    <definedName name="_xlnm._FilterDatabase" localSheetId="6" hidden="1">'2022년도 7월 수의계약현황'!$A$12:$L$13</definedName>
    <definedName name="_xlnm._FilterDatabase" localSheetId="7" hidden="1">'2022년도 8월 수의계약현황'!$A$12:$L$13</definedName>
    <definedName name="_xlnm._FilterDatabase" localSheetId="8" hidden="1">'2022년도 9월 수의계약현황'!$A$12:$L$13</definedName>
    <definedName name="_xlnm.Print_Area" localSheetId="9">'2022년도 10월 수의계약현황'!$A$1:$L$18</definedName>
    <definedName name="_xlnm.Print_Area" localSheetId="10">'2022년도 11월 수의계약현황'!$A$1:$L$19</definedName>
    <definedName name="_xlnm.Print_Area" localSheetId="11">'2022년도 12월 수의계약현황'!$A$1:$L$20</definedName>
    <definedName name="_xlnm.Print_Area" localSheetId="0">'2022년도 1월 수의계약현황'!$A$1:$L$16</definedName>
    <definedName name="_xlnm.Print_Area" localSheetId="1">'2022년도 2월 수의계약현황'!$A$1:$L$16</definedName>
    <definedName name="_xlnm.Print_Area" localSheetId="2">'2022년도 3월 수의계약현황'!$A$1:$L$17</definedName>
    <definedName name="_xlnm.Print_Area" localSheetId="3">'2022년도 4월 수의계약현황'!$A$1:$L$16</definedName>
    <definedName name="_xlnm.Print_Area" localSheetId="4">'2022년도 5월 수의계약현황'!$A$1:$L$18</definedName>
    <definedName name="_xlnm.Print_Area" localSheetId="5">'2022년도 6월 수의계약현황'!$A$1:$L$17</definedName>
    <definedName name="_xlnm.Print_Area" localSheetId="6">'2022년도 7월 수의계약현황'!$A$1:$L$16</definedName>
    <definedName name="_xlnm.Print_Area" localSheetId="7">'2022년도 8월 수의계약현황'!$A$1:$L$16</definedName>
    <definedName name="_xlnm.Print_Area" localSheetId="8">'2022년도 9월 수의계약현황'!$A$1:$L$16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2" l="1"/>
  <c r="H13" i="2"/>
  <c r="K13" i="6"/>
  <c r="H13" i="6"/>
  <c r="K13" i="12"/>
  <c r="H13" i="12"/>
  <c r="D7" i="12"/>
  <c r="C7" i="12"/>
  <c r="D6" i="12"/>
  <c r="C6" i="12"/>
  <c r="D5" i="12"/>
  <c r="D8" i="12" s="1"/>
  <c r="E7" i="12" s="1"/>
  <c r="C5" i="12"/>
  <c r="C8" i="12" s="1"/>
  <c r="K13" i="11"/>
  <c r="H13" i="11"/>
  <c r="D7" i="11"/>
  <c r="C7" i="11"/>
  <c r="D6" i="11"/>
  <c r="C6" i="11"/>
  <c r="D5" i="11"/>
  <c r="D8" i="11" s="1"/>
  <c r="C5" i="11"/>
  <c r="C8" i="11" s="1"/>
  <c r="K13" i="10"/>
  <c r="H13" i="10"/>
  <c r="D7" i="10"/>
  <c r="C7" i="10"/>
  <c r="D6" i="10"/>
  <c r="C6" i="10"/>
  <c r="D5" i="10"/>
  <c r="C5" i="10"/>
  <c r="C8" i="10" s="1"/>
  <c r="K13" i="9"/>
  <c r="H13" i="9"/>
  <c r="D7" i="9"/>
  <c r="C7" i="9"/>
  <c r="D6" i="9"/>
  <c r="C6" i="9"/>
  <c r="D5" i="9"/>
  <c r="D8" i="9" s="1"/>
  <c r="C5" i="9"/>
  <c r="C8" i="9" s="1"/>
  <c r="K13" i="8"/>
  <c r="H13" i="8"/>
  <c r="D7" i="8"/>
  <c r="C7" i="8"/>
  <c r="D6" i="8"/>
  <c r="C6" i="8"/>
  <c r="D5" i="8"/>
  <c r="C5" i="8"/>
  <c r="C8" i="8" s="1"/>
  <c r="K13" i="7"/>
  <c r="H13" i="7"/>
  <c r="D7" i="7"/>
  <c r="C7" i="7"/>
  <c r="D6" i="7"/>
  <c r="C6" i="7"/>
  <c r="D5" i="7"/>
  <c r="D8" i="7" s="1"/>
  <c r="C5" i="7"/>
  <c r="C8" i="7" s="1"/>
  <c r="D7" i="6"/>
  <c r="C7" i="6"/>
  <c r="D6" i="6"/>
  <c r="C6" i="6"/>
  <c r="D5" i="6"/>
  <c r="D8" i="6" s="1"/>
  <c r="C5" i="6"/>
  <c r="C8" i="6" s="1"/>
  <c r="K13" i="5"/>
  <c r="H13" i="5"/>
  <c r="D7" i="5"/>
  <c r="C7" i="5"/>
  <c r="D6" i="5"/>
  <c r="C6" i="5"/>
  <c r="D5" i="5"/>
  <c r="D8" i="5" s="1"/>
  <c r="C5" i="5"/>
  <c r="C8" i="5" s="1"/>
  <c r="K13" i="3"/>
  <c r="K13" i="4"/>
  <c r="H13" i="4"/>
  <c r="E6" i="12" l="1"/>
  <c r="E5" i="12"/>
  <c r="E8" i="12" s="1"/>
  <c r="E6" i="6"/>
  <c r="E7" i="6"/>
  <c r="E5" i="6"/>
  <c r="E8" i="6" s="1"/>
  <c r="E6" i="11"/>
  <c r="E7" i="11"/>
  <c r="E5" i="11"/>
  <c r="E8" i="11" s="1"/>
  <c r="D8" i="10"/>
  <c r="E6" i="10" s="1"/>
  <c r="E6" i="9"/>
  <c r="E7" i="9"/>
  <c r="E5" i="9"/>
  <c r="E8" i="9" s="1"/>
  <c r="D8" i="8"/>
  <c r="E6" i="8" s="1"/>
  <c r="E6" i="7"/>
  <c r="E7" i="7"/>
  <c r="E5" i="7"/>
  <c r="E8" i="7" s="1"/>
  <c r="E6" i="5"/>
  <c r="E7" i="5"/>
  <c r="E5" i="5"/>
  <c r="E8" i="5" s="1"/>
  <c r="D7" i="4"/>
  <c r="C7" i="4"/>
  <c r="D6" i="4"/>
  <c r="C6" i="4"/>
  <c r="D5" i="4"/>
  <c r="D8" i="4" s="1"/>
  <c r="C5" i="4"/>
  <c r="C8" i="4" s="1"/>
  <c r="H13" i="3"/>
  <c r="D7" i="3"/>
  <c r="C7" i="3"/>
  <c r="D6" i="3"/>
  <c r="C6" i="3"/>
  <c r="D5" i="3"/>
  <c r="D8" i="3" s="1"/>
  <c r="C5" i="3"/>
  <c r="C8" i="3" s="1"/>
  <c r="D7" i="2"/>
  <c r="C7" i="2"/>
  <c r="D6" i="2"/>
  <c r="C6" i="2"/>
  <c r="D5" i="2"/>
  <c r="D8" i="2" s="1"/>
  <c r="C5" i="2"/>
  <c r="C8" i="2" s="1"/>
  <c r="H13" i="1"/>
  <c r="K13" i="1"/>
  <c r="E7" i="10" l="1"/>
  <c r="E5" i="10"/>
  <c r="E8" i="10" s="1"/>
  <c r="E5" i="8"/>
  <c r="E8" i="8" s="1"/>
  <c r="E7" i="8"/>
  <c r="E5" i="4"/>
  <c r="E8" i="4" s="1"/>
  <c r="E6" i="4"/>
  <c r="E7" i="4"/>
  <c r="E6" i="3"/>
  <c r="E7" i="3"/>
  <c r="E5" i="3"/>
  <c r="E8" i="3" s="1"/>
  <c r="E6" i="2"/>
  <c r="E7" i="2"/>
  <c r="E5" i="2"/>
  <c r="E8" i="2" s="1"/>
  <c r="D7" i="1"/>
  <c r="D6" i="1"/>
  <c r="D5" i="1"/>
  <c r="C7" i="1"/>
  <c r="C6" i="1"/>
  <c r="C5" i="1"/>
  <c r="D8" i="1" l="1"/>
  <c r="E7" i="1" s="1"/>
  <c r="C8" i="1"/>
  <c r="E6" i="1" l="1"/>
  <c r="E5" i="1"/>
  <c r="E8" i="1" l="1"/>
</calcChain>
</file>

<file path=xl/sharedStrings.xml><?xml version="1.0" encoding="utf-8"?>
<sst xmlns="http://schemas.openxmlformats.org/spreadsheetml/2006/main" count="546" uniqueCount="162">
  <si>
    <t>(단위 : 건, 원)</t>
  </si>
  <si>
    <t>유  형</t>
  </si>
  <si>
    <t>건  수</t>
  </si>
  <si>
    <t>금  액</t>
  </si>
  <si>
    <t>물 품</t>
  </si>
  <si>
    <t>용 역</t>
  </si>
  <si>
    <t>공 사</t>
  </si>
  <si>
    <t>합 계</t>
  </si>
  <si>
    <t>(단위 : 원)</t>
  </si>
  <si>
    <t>구분</t>
  </si>
  <si>
    <t>계약일자</t>
  </si>
  <si>
    <t>계약상대자</t>
  </si>
  <si>
    <t>계약건명</t>
  </si>
  <si>
    <t>계약금액</t>
  </si>
  <si>
    <t>비고</t>
  </si>
  <si>
    <t>합    계</t>
  </si>
  <si>
    <t>소재지</t>
    <phoneticPr fontId="8" type="noConversion"/>
  </si>
  <si>
    <t>사업자등록번호</t>
    <phoneticPr fontId="8" type="noConversion"/>
  </si>
  <si>
    <t>계약기간</t>
    <phoneticPr fontId="8" type="noConversion"/>
  </si>
  <si>
    <t>대표자</t>
    <phoneticPr fontId="8" type="noConversion"/>
  </si>
  <si>
    <t>예정금액</t>
    <phoneticPr fontId="8" type="noConversion"/>
  </si>
  <si>
    <t>계약부서(사업명)</t>
    <phoneticPr fontId="8" type="noConversion"/>
  </si>
  <si>
    <t>금액 비중</t>
    <phoneticPr fontId="8" type="noConversion"/>
  </si>
  <si>
    <t>■ 유형별 계약 현황</t>
    <phoneticPr fontId="8" type="noConversion"/>
  </si>
  <si>
    <t>■ 세부 계약내역(물품 100만원 이상, 공사 및 용역 1,000만원 이상)</t>
    <phoneticPr fontId="8" type="noConversion"/>
  </si>
  <si>
    <t>물품</t>
    <phoneticPr fontId="8" type="noConversion"/>
  </si>
  <si>
    <t>광주광역시</t>
    <phoneticPr fontId="8" type="noConversion"/>
  </si>
  <si>
    <t>전남 장흥</t>
    <phoneticPr fontId="8" type="noConversion"/>
  </si>
  <si>
    <t>공사</t>
    <phoneticPr fontId="8" type="noConversion"/>
  </si>
  <si>
    <t>탐진안전건설</t>
    <phoneticPr fontId="8" type="noConversion"/>
  </si>
  <si>
    <t>김수현</t>
    <phoneticPr fontId="8" type="noConversion"/>
  </si>
  <si>
    <t>주식회사 서현</t>
    <phoneticPr fontId="8" type="noConversion"/>
  </si>
  <si>
    <t>문형우</t>
    <phoneticPr fontId="8" type="noConversion"/>
  </si>
  <si>
    <t>연구행정실</t>
    <phoneticPr fontId="8" type="noConversion"/>
  </si>
  <si>
    <t>684-87-00696</t>
    <phoneticPr fontId="8" type="noConversion"/>
  </si>
  <si>
    <t>용역</t>
    <phoneticPr fontId="8" type="noConversion"/>
  </si>
  <si>
    <t>2022년도 1월 수의계약 체결현황</t>
    <phoneticPr fontId="8" type="noConversion"/>
  </si>
  <si>
    <t>2022년도 2월 수의계약 체결현황</t>
    <phoneticPr fontId="8" type="noConversion"/>
  </si>
  <si>
    <t>2022년도 3월 수의계약 체결현황</t>
    <phoneticPr fontId="8" type="noConversion"/>
  </si>
  <si>
    <t>2022년도 4월 수의계약 체결현황</t>
    <phoneticPr fontId="8" type="noConversion"/>
  </si>
  <si>
    <t>2022년도 5월 수의계약 체결현황</t>
    <phoneticPr fontId="8" type="noConversion"/>
  </si>
  <si>
    <t>2022년도 6월 수의계약 체결현황</t>
    <phoneticPr fontId="8" type="noConversion"/>
  </si>
  <si>
    <t>2022년도 7월 수의계약 체결현황</t>
    <phoneticPr fontId="8" type="noConversion"/>
  </si>
  <si>
    <t>2022년도 8월 수의계약 체결현황</t>
    <phoneticPr fontId="8" type="noConversion"/>
  </si>
  <si>
    <t>2022년도 9월 수의계약 체결현황</t>
    <phoneticPr fontId="8" type="noConversion"/>
  </si>
  <si>
    <t>2022년도 10월 수의계약 체결현황</t>
    <phoneticPr fontId="8" type="noConversion"/>
  </si>
  <si>
    <t>2022년도 11월 수의계약 체결현황</t>
    <phoneticPr fontId="8" type="noConversion"/>
  </si>
  <si>
    <t>2022년도 12월 수의계약 체결현황</t>
    <phoneticPr fontId="8" type="noConversion"/>
  </si>
  <si>
    <t xml:space="preserve">2022. 1. 12. </t>
    <phoneticPr fontId="8" type="noConversion"/>
  </si>
  <si>
    <t>2022. 1. 25.</t>
    <phoneticPr fontId="8" type="noConversion"/>
  </si>
  <si>
    <t>제이앤테크</t>
    <phoneticPr fontId="8" type="noConversion"/>
  </si>
  <si>
    <t>박찬규</t>
    <phoneticPr fontId="8" type="noConversion"/>
  </si>
  <si>
    <t>415-06-03863</t>
    <phoneticPr fontId="8" type="noConversion"/>
  </si>
  <si>
    <t>프린터기 구입</t>
    <phoneticPr fontId="8" type="noConversion"/>
  </si>
  <si>
    <t xml:space="preserve">2022. 1. 13. </t>
    <phoneticPr fontId="8" type="noConversion"/>
  </si>
  <si>
    <t>2022. 1. 14.
2022. 1. 19.</t>
    <phoneticPr fontId="8" type="noConversion"/>
  </si>
  <si>
    <t>시험장 구)종균배양장 내부 도장공사</t>
    <phoneticPr fontId="8" type="noConversion"/>
  </si>
  <si>
    <t>육종기능성연구실</t>
    <phoneticPr fontId="8" type="noConversion"/>
  </si>
  <si>
    <t>동성페인트</t>
    <phoneticPr fontId="8" type="noConversion"/>
  </si>
  <si>
    <t>이청길</t>
    <phoneticPr fontId="8" type="noConversion"/>
  </si>
  <si>
    <t>344-01-00630</t>
    <phoneticPr fontId="8" type="noConversion"/>
  </si>
  <si>
    <t>2022. 1. 14.</t>
  </si>
  <si>
    <t>시험장 구)종균배양장 전면부 리모델링 공사</t>
    <phoneticPr fontId="8" type="noConversion"/>
  </si>
  <si>
    <t>2022. 1. 17
2022. 1. 21.</t>
    <phoneticPr fontId="8" type="noConversion"/>
  </si>
  <si>
    <t>㈜해동전력</t>
    <phoneticPr fontId="8" type="noConversion"/>
  </si>
  <si>
    <t>강정은</t>
    <phoneticPr fontId="8" type="noConversion"/>
  </si>
  <si>
    <t>463-81-02116</t>
    <phoneticPr fontId="8" type="noConversion"/>
  </si>
  <si>
    <t>시험장 구)종균배양장 전기공사비</t>
    <phoneticPr fontId="8" type="noConversion"/>
  </si>
  <si>
    <t>2022. 1. 24.</t>
    <phoneticPr fontId="8" type="noConversion"/>
  </si>
  <si>
    <t>2022. 1. 25
2022. 1. 27.</t>
    <phoneticPr fontId="8" type="noConversion"/>
  </si>
  <si>
    <t>478-86-00885</t>
    <phoneticPr fontId="8" type="noConversion"/>
  </si>
  <si>
    <t>시험장 구)종균배양장 내부 몰딩 및 부분보수 공사비</t>
    <phoneticPr fontId="8" type="noConversion"/>
  </si>
  <si>
    <t xml:space="preserve">2022. 5. 9. </t>
    <phoneticPr fontId="8" type="noConversion"/>
  </si>
  <si>
    <t>2022. 5. 13.</t>
    <phoneticPr fontId="8" type="noConversion"/>
  </si>
  <si>
    <t>하늘표고원목산업</t>
    <phoneticPr fontId="8" type="noConversion"/>
  </si>
  <si>
    <t>김순규</t>
    <phoneticPr fontId="8" type="noConversion"/>
  </si>
  <si>
    <t>660-96-00391</t>
    <phoneticPr fontId="8" type="noConversion"/>
  </si>
  <si>
    <t>복령 재배  소나무 구입</t>
    <phoneticPr fontId="8" type="noConversion"/>
  </si>
  <si>
    <t xml:space="preserve">2022. 4. 15. </t>
    <phoneticPr fontId="8" type="noConversion"/>
  </si>
  <si>
    <t>2022. 4. 21.</t>
    <phoneticPr fontId="8" type="noConversion"/>
  </si>
  <si>
    <t>1차 표고버섯 시험종균 접종목 구입</t>
    <phoneticPr fontId="8" type="noConversion"/>
  </si>
  <si>
    <t>2차 표고버섯 시험종균 접종목 구입</t>
    <phoneticPr fontId="8" type="noConversion"/>
  </si>
  <si>
    <t>2022. 5. 24.</t>
    <phoneticPr fontId="8" type="noConversion"/>
  </si>
  <si>
    <t>2022. 6. 2.</t>
    <phoneticPr fontId="8" type="noConversion"/>
  </si>
  <si>
    <t>넥스젠</t>
    <phoneticPr fontId="8" type="noConversion"/>
  </si>
  <si>
    <t>김홍성</t>
    <phoneticPr fontId="8" type="noConversion"/>
  </si>
  <si>
    <t>409-23-84657</t>
    <phoneticPr fontId="8" type="noConversion"/>
  </si>
  <si>
    <t>Micro 원심분리기 구입</t>
    <phoneticPr fontId="8" type="noConversion"/>
  </si>
  <si>
    <t>2022. 6. 3.</t>
    <phoneticPr fontId="8" type="noConversion"/>
  </si>
  <si>
    <t>자외선(UV) 램프 등 기자재 및 시약 구입비</t>
    <phoneticPr fontId="8" type="noConversion"/>
  </si>
  <si>
    <t>CO2 측정기 구입비</t>
    <phoneticPr fontId="8" type="noConversion"/>
  </si>
  <si>
    <t>㈜디파인앤코</t>
    <phoneticPr fontId="8" type="noConversion"/>
  </si>
  <si>
    <t>표고버섯 신품종 브랜드 개발용역</t>
    <phoneticPr fontId="8" type="noConversion"/>
  </si>
  <si>
    <t>2022. 6. 2.            2022. 7. 1.</t>
    <phoneticPr fontId="8" type="noConversion"/>
  </si>
  <si>
    <t>2022. 6. 3.            2022. 6. 17.</t>
    <phoneticPr fontId="8" type="noConversion"/>
  </si>
  <si>
    <t>2022. 6. 10.             2022. 6. 16.</t>
    <phoneticPr fontId="8" type="noConversion"/>
  </si>
  <si>
    <t xml:space="preserve">  2022. 6. 10. </t>
    <phoneticPr fontId="8" type="noConversion"/>
  </si>
  <si>
    <t>2022. 9. 1.
2022. 9. 7.</t>
    <phoneticPr fontId="8" type="noConversion"/>
  </si>
  <si>
    <t>동양전기</t>
    <phoneticPr fontId="8" type="noConversion"/>
  </si>
  <si>
    <t>이재삼</t>
    <phoneticPr fontId="8" type="noConversion"/>
  </si>
  <si>
    <t>414-01-47517</t>
    <phoneticPr fontId="8" type="noConversion"/>
  </si>
  <si>
    <t>연구원 재배시험장 수중펌프 교체</t>
    <phoneticPr fontId="8" type="noConversion"/>
  </si>
  <si>
    <t xml:space="preserve"> 2022. 8. 30. </t>
    <phoneticPr fontId="8" type="noConversion"/>
  </si>
  <si>
    <t>2022. 10. 19.</t>
    <phoneticPr fontId="8" type="noConversion"/>
  </si>
  <si>
    <t xml:space="preserve">2022. 10. 26. </t>
    <phoneticPr fontId="8" type="noConversion"/>
  </si>
  <si>
    <t>대형환풍기 및 제어기</t>
    <phoneticPr fontId="8" type="noConversion"/>
  </si>
  <si>
    <t>2022. 12. 21.</t>
    <phoneticPr fontId="8" type="noConversion"/>
  </si>
  <si>
    <t>2022. 12. 21.
2022. 12. 30.</t>
    <phoneticPr fontId="8" type="noConversion"/>
  </si>
  <si>
    <t>써니랩</t>
    <phoneticPr fontId="8" type="noConversion"/>
  </si>
  <si>
    <t>137-23-01218</t>
    <phoneticPr fontId="8" type="noConversion"/>
  </si>
  <si>
    <t>위효선</t>
    <phoneticPr fontId="8" type="noConversion"/>
  </si>
  <si>
    <t>미생물검사필름 등 7종 구입</t>
    <phoneticPr fontId="8" type="noConversion"/>
  </si>
  <si>
    <t>2022. 12. 12.</t>
    <phoneticPr fontId="8" type="noConversion"/>
  </si>
  <si>
    <t>2022. 12. 12.
2022. 12. 26.</t>
    <phoneticPr fontId="8" type="noConversion"/>
  </si>
  <si>
    <t>광고스케치</t>
    <phoneticPr fontId="8" type="noConversion"/>
  </si>
  <si>
    <t>정명수</t>
    <phoneticPr fontId="8" type="noConversion"/>
  </si>
  <si>
    <t>204-52-09674</t>
    <phoneticPr fontId="8" type="noConversion"/>
  </si>
  <si>
    <t>신품종 시험재배지 품종설명판 제작비</t>
    <phoneticPr fontId="8" type="noConversion"/>
  </si>
  <si>
    <t>2022. 12. 19.</t>
    <phoneticPr fontId="8" type="noConversion"/>
  </si>
  <si>
    <t>2022. 12. 19.
2022. 12. 23.</t>
    <phoneticPr fontId="8" type="noConversion"/>
  </si>
  <si>
    <t>균사균질기</t>
    <phoneticPr fontId="8" type="noConversion"/>
  </si>
  <si>
    <t xml:space="preserve">2022. 1. 4. </t>
    <phoneticPr fontId="8" type="noConversion"/>
  </si>
  <si>
    <t>2022. 1. 4.
2022. 1. 26.</t>
    <phoneticPr fontId="8" type="noConversion"/>
  </si>
  <si>
    <t>디플런트</t>
    <phoneticPr fontId="8" type="noConversion"/>
  </si>
  <si>
    <t>경기도 화성</t>
    <phoneticPr fontId="8" type="noConversion"/>
  </si>
  <si>
    <t>배성무</t>
    <phoneticPr fontId="8" type="noConversion"/>
  </si>
  <si>
    <t>502-70-09679</t>
    <phoneticPr fontId="8" type="noConversion"/>
  </si>
  <si>
    <t>장흥 명인 표고 마케팅 시제품 제작 용역</t>
    <phoneticPr fontId="8" type="noConversion"/>
  </si>
  <si>
    <t xml:space="preserve">  2022. 6. 22. </t>
    <phoneticPr fontId="8" type="noConversion"/>
  </si>
  <si>
    <t>2022. 6. 23.             2022. 9. 20.</t>
    <phoneticPr fontId="8" type="noConversion"/>
  </si>
  <si>
    <t>주식회사 섬섬</t>
    <phoneticPr fontId="8" type="noConversion"/>
  </si>
  <si>
    <t>주현진</t>
    <phoneticPr fontId="8" type="noConversion"/>
  </si>
  <si>
    <t>목이버섯 헤어제품(트리트먼트) 개발용역</t>
    <phoneticPr fontId="8" type="noConversion"/>
  </si>
  <si>
    <t>727-88-02101</t>
    <phoneticPr fontId="8" type="noConversion"/>
  </si>
  <si>
    <t xml:space="preserve">2022. 11. 23. </t>
    <phoneticPr fontId="8" type="noConversion"/>
  </si>
  <si>
    <t>2022. 11. 23.
2022. 12. 22.</t>
    <phoneticPr fontId="8" type="noConversion"/>
  </si>
  <si>
    <t>㈜벤텍프런티어</t>
    <phoneticPr fontId="8" type="noConversion"/>
  </si>
  <si>
    <t>기윤종</t>
    <phoneticPr fontId="8" type="noConversion"/>
  </si>
  <si>
    <t>409-86-41139</t>
    <phoneticPr fontId="8" type="noConversion"/>
  </si>
  <si>
    <t>공기살균기 구입</t>
    <phoneticPr fontId="8" type="noConversion"/>
  </si>
  <si>
    <t>2022. 10. 4.</t>
    <phoneticPr fontId="8" type="noConversion"/>
  </si>
  <si>
    <t xml:space="preserve">2022. 10. 4.                2022. 10. 18. </t>
    <phoneticPr fontId="8" type="noConversion"/>
  </si>
  <si>
    <t>현대종합가구</t>
    <phoneticPr fontId="8" type="noConversion"/>
  </si>
  <si>
    <t>박숙희</t>
    <phoneticPr fontId="8" type="noConversion"/>
  </si>
  <si>
    <t>414-01-43466</t>
    <phoneticPr fontId="8" type="noConversion"/>
  </si>
  <si>
    <t>책상 등 물품구입</t>
    <phoneticPr fontId="8" type="noConversion"/>
  </si>
  <si>
    <t>2022. 11. 30.</t>
    <phoneticPr fontId="8" type="noConversion"/>
  </si>
  <si>
    <t>2022. 11. 30
2022. 12. 15.</t>
    <phoneticPr fontId="8" type="noConversion"/>
  </si>
  <si>
    <t>연구원 샤워시설 공사</t>
    <phoneticPr fontId="8" type="noConversion"/>
  </si>
  <si>
    <t xml:space="preserve">2022. 2. 25. </t>
    <phoneticPr fontId="8" type="noConversion"/>
  </si>
  <si>
    <t>2022. 2. 25.            2022. 12. 12.</t>
    <phoneticPr fontId="8" type="noConversion"/>
  </si>
  <si>
    <t>415-81-20906</t>
    <phoneticPr fontId="8" type="noConversion"/>
  </si>
  <si>
    <t>표고버섯 신품종 증식배양원 구입</t>
    <phoneticPr fontId="8" type="noConversion"/>
  </si>
  <si>
    <t>삼광버섯영농조합</t>
    <phoneticPr fontId="8" type="noConversion"/>
  </si>
  <si>
    <t>차주훈</t>
    <phoneticPr fontId="8" type="noConversion"/>
  </si>
  <si>
    <t>2022. 12. 12.
2022. 12. 21.</t>
    <phoneticPr fontId="8" type="noConversion"/>
  </si>
  <si>
    <t>PDA 등 5종 구입</t>
    <phoneticPr fontId="8" type="noConversion"/>
  </si>
  <si>
    <t>2022. 11. 30
2022. 12. 14.</t>
    <phoneticPr fontId="8" type="noConversion"/>
  </si>
  <si>
    <t>배지탈병기 등 실험장비 2종</t>
    <phoneticPr fontId="8" type="noConversion"/>
  </si>
  <si>
    <t>2022. 12. 2.</t>
    <phoneticPr fontId="8" type="noConversion"/>
  </si>
  <si>
    <t>2022. 12. 2.
2022. 12. 16.</t>
    <phoneticPr fontId="8" type="noConversion"/>
  </si>
  <si>
    <t>정량펌프 등 실험장비 3종 구매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</si>
</sst>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mm&quot;월&quot;\ \ dd&quot;일&quot;"/>
    <numFmt numFmtId="178" formatCode="General\ &quot;건&quot;"/>
    <numFmt numFmtId="179" formatCode="0.0%"/>
    <numFmt numFmtId="180" formatCode="#,##0;[Red]#,##0"/>
  </numFmts>
  <fonts count="2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b/>
      <u/>
      <sz val="13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굴림"/>
      <family val="3"/>
      <charset val="129"/>
    </font>
    <font>
      <sz val="13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2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</cellStyleXfs>
  <cellXfs count="113">
    <xf numFmtId="0" fontId="0" fillId="0" borderId="0" xfId="0">
      <alignment vertical="center"/>
    </xf>
    <xf numFmtId="0" fontId="3" fillId="0" borderId="0" xfId="4" applyFont="1" applyFill="1" applyAlignment="1">
      <alignment horizontal="centerContinuous" vertical="center"/>
    </xf>
    <xf numFmtId="0" fontId="4" fillId="0" borderId="0" xfId="4" applyFont="1" applyFill="1" applyAlignment="1">
      <alignment horizontal="centerContinuous" vertical="center"/>
    </xf>
    <xf numFmtId="0" fontId="7" fillId="0" borderId="0" xfId="4" applyFont="1" applyFill="1" applyAlignment="1">
      <alignment horizontal="center" vertical="center"/>
    </xf>
    <xf numFmtId="0" fontId="7" fillId="0" borderId="0" xfId="4" applyFont="1" applyFill="1" applyBorder="1" applyAlignment="1">
      <alignment horizontal="right"/>
    </xf>
    <xf numFmtId="0" fontId="7" fillId="0" borderId="0" xfId="4" applyFont="1" applyFill="1" applyBorder="1" applyAlignment="1">
      <alignment horizontal="left" vertical="center" shrinkToFit="1"/>
    </xf>
    <xf numFmtId="0" fontId="7" fillId="0" borderId="0" xfId="4" applyFont="1" applyFill="1" applyBorder="1" applyAlignment="1">
      <alignment horizontal="center" vertical="center" shrinkToFit="1"/>
    </xf>
    <xf numFmtId="41" fontId="7" fillId="0" borderId="0" xfId="3" applyFont="1" applyFill="1" applyBorder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6" fillId="0" borderId="0" xfId="4" applyFont="1" applyFill="1" applyBorder="1" applyAlignment="1">
      <alignment horizontal="left" vertical="center" wrapText="1"/>
    </xf>
    <xf numFmtId="0" fontId="6" fillId="2" borderId="5" xfId="4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right" vertical="center" indent="5" shrinkToFit="1"/>
    </xf>
    <xf numFmtId="41" fontId="7" fillId="0" borderId="3" xfId="2" applyFont="1" applyFill="1" applyBorder="1" applyAlignment="1">
      <alignment horizontal="right" vertical="center" indent="5" shrinkToFit="1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10" fillId="2" borderId="16" xfId="4" applyFont="1" applyFill="1" applyBorder="1" applyAlignment="1">
      <alignment horizontal="center" vertical="center"/>
    </xf>
    <xf numFmtId="177" fontId="10" fillId="2" borderId="16" xfId="4" applyNumberFormat="1" applyFont="1" applyFill="1" applyBorder="1" applyAlignment="1">
      <alignment horizontal="center" vertical="center"/>
    </xf>
    <xf numFmtId="176" fontId="10" fillId="2" borderId="16" xfId="4" applyNumberFormat="1" applyFont="1" applyFill="1" applyBorder="1" applyAlignment="1">
      <alignment horizontal="center" vertical="center"/>
    </xf>
    <xf numFmtId="41" fontId="10" fillId="2" borderId="16" xfId="3" applyFont="1" applyFill="1" applyBorder="1" applyAlignment="1">
      <alignment horizontal="center" vertical="center"/>
    </xf>
    <xf numFmtId="0" fontId="10" fillId="2" borderId="15" xfId="4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Continuous" vertical="center"/>
    </xf>
    <xf numFmtId="180" fontId="7" fillId="0" borderId="12" xfId="2" applyNumberFormat="1" applyFont="1" applyFill="1" applyBorder="1" applyAlignment="1">
      <alignment vertical="center" shrinkToFit="1"/>
    </xf>
    <xf numFmtId="180" fontId="7" fillId="0" borderId="7" xfId="2" applyNumberFormat="1" applyFont="1" applyFill="1" applyBorder="1" applyAlignment="1">
      <alignment vertical="center" shrinkToFit="1"/>
    </xf>
    <xf numFmtId="0" fontId="11" fillId="2" borderId="1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4" applyFont="1" applyFill="1" applyBorder="1" applyAlignment="1">
      <alignment horizontal="left" vertical="center"/>
    </xf>
    <xf numFmtId="41" fontId="6" fillId="0" borderId="4" xfId="2" applyFont="1" applyFill="1" applyBorder="1" applyAlignment="1">
      <alignment horizontal="right" vertical="center" indent="5" shrinkToFit="1"/>
    </xf>
    <xf numFmtId="180" fontId="6" fillId="0" borderId="6" xfId="2" applyNumberFormat="1" applyFont="1" applyFill="1" applyBorder="1" applyAlignment="1">
      <alignment vertical="center" shrinkToFit="1"/>
    </xf>
    <xf numFmtId="0" fontId="9" fillId="0" borderId="0" xfId="0" applyFont="1" applyFill="1">
      <alignment vertical="center"/>
    </xf>
    <xf numFmtId="0" fontId="6" fillId="0" borderId="9" xfId="4" applyFont="1" applyFill="1" applyBorder="1" applyAlignment="1">
      <alignment horizontal="left" vertical="center"/>
    </xf>
    <xf numFmtId="0" fontId="7" fillId="0" borderId="9" xfId="4" applyFont="1" applyFill="1" applyBorder="1" applyAlignment="1">
      <alignment horizontal="center" vertical="center"/>
    </xf>
    <xf numFmtId="0" fontId="7" fillId="0" borderId="9" xfId="4" applyFont="1" applyFill="1" applyBorder="1" applyAlignment="1">
      <alignment horizontal="right"/>
    </xf>
    <xf numFmtId="0" fontId="0" fillId="0" borderId="9" xfId="0" applyBorder="1">
      <alignment vertical="center"/>
    </xf>
    <xf numFmtId="0" fontId="6" fillId="0" borderId="9" xfId="4" applyFont="1" applyFill="1" applyBorder="1" applyAlignment="1">
      <alignment vertical="center"/>
    </xf>
    <xf numFmtId="0" fontId="7" fillId="0" borderId="9" xfId="4" applyFont="1" applyFill="1" applyBorder="1" applyAlignment="1">
      <alignment horizontal="left" vertical="center"/>
    </xf>
    <xf numFmtId="176" fontId="13" fillId="0" borderId="1" xfId="4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80" fontId="10" fillId="0" borderId="21" xfId="4" applyNumberFormat="1" applyFont="1" applyFill="1" applyBorder="1" applyAlignment="1">
      <alignment horizontal="center" vertical="center"/>
    </xf>
    <xf numFmtId="180" fontId="10" fillId="0" borderId="21" xfId="3" applyNumberFormat="1" applyFont="1" applyFill="1" applyBorder="1" applyAlignment="1">
      <alignment horizontal="right" vertical="center"/>
    </xf>
    <xf numFmtId="0" fontId="12" fillId="0" borderId="1" xfId="4" applyFont="1" applyFill="1" applyBorder="1" applyAlignment="1" applyProtection="1">
      <alignment horizontal="center" vertical="center" wrapText="1"/>
      <protection locked="0"/>
    </xf>
    <xf numFmtId="14" fontId="13" fillId="0" borderId="1" xfId="4" applyNumberFormat="1" applyFont="1" applyFill="1" applyBorder="1" applyAlignment="1">
      <alignment horizontal="center" vertical="center"/>
    </xf>
    <xf numFmtId="176" fontId="13" fillId="0" borderId="1" xfId="4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4" quotePrefix="1" applyNumberFormat="1" applyFont="1" applyFill="1" applyBorder="1" applyAlignment="1">
      <alignment horizontal="center" vertical="center" wrapText="1"/>
    </xf>
    <xf numFmtId="176" fontId="13" fillId="0" borderId="1" xfId="4" applyNumberFormat="1" applyFont="1" applyFill="1" applyBorder="1" applyAlignment="1">
      <alignment horizontal="left" vertical="center" wrapText="1"/>
    </xf>
    <xf numFmtId="180" fontId="13" fillId="0" borderId="1" xfId="0" applyNumberFormat="1" applyFont="1" applyBorder="1" applyAlignment="1">
      <alignment vertical="center"/>
    </xf>
    <xf numFmtId="176" fontId="10" fillId="0" borderId="21" xfId="4" applyNumberFormat="1" applyFont="1" applyFill="1" applyBorder="1" applyAlignment="1">
      <alignment horizontal="left" vertical="center"/>
    </xf>
    <xf numFmtId="0" fontId="13" fillId="0" borderId="0" xfId="4" applyFont="1" applyFill="1" applyBorder="1" applyAlignment="1">
      <alignment vertical="center"/>
    </xf>
    <xf numFmtId="0" fontId="12" fillId="0" borderId="0" xfId="4" applyFont="1" applyFill="1" applyBorder="1" applyAlignment="1" applyProtection="1">
      <alignment horizontal="center" vertical="center" wrapText="1"/>
      <protection locked="0"/>
    </xf>
    <xf numFmtId="14" fontId="13" fillId="0" borderId="0" xfId="4" applyNumberFormat="1" applyFont="1" applyFill="1" applyBorder="1" applyAlignment="1">
      <alignment horizontal="center" vertical="center"/>
    </xf>
    <xf numFmtId="14" fontId="17" fillId="0" borderId="0" xfId="4" applyNumberFormat="1" applyFont="1" applyFill="1" applyBorder="1" applyAlignment="1">
      <alignment horizontal="center" vertical="center" wrapText="1"/>
    </xf>
    <xf numFmtId="176" fontId="13" fillId="0" borderId="0" xfId="4" applyNumberFormat="1" applyFont="1" applyFill="1" applyBorder="1" applyAlignment="1">
      <alignment horizontal="center" vertical="center"/>
    </xf>
    <xf numFmtId="176" fontId="13" fillId="0" borderId="0" xfId="4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4" fontId="13" fillId="0" borderId="0" xfId="4" quotePrefix="1" applyNumberFormat="1" applyFont="1" applyFill="1" applyBorder="1" applyAlignment="1">
      <alignment horizontal="center" vertical="center" wrapText="1"/>
    </xf>
    <xf numFmtId="176" fontId="13" fillId="0" borderId="0" xfId="4" applyNumberFormat="1" applyFont="1" applyFill="1" applyBorder="1" applyAlignment="1">
      <alignment horizontal="left" vertical="center" wrapText="1"/>
    </xf>
    <xf numFmtId="180" fontId="13" fillId="0" borderId="0" xfId="0" applyNumberFormat="1" applyFont="1" applyBorder="1" applyAlignment="1">
      <alignment vertical="center"/>
    </xf>
    <xf numFmtId="178" fontId="20" fillId="0" borderId="21" xfId="4" applyNumberFormat="1" applyFont="1" applyFill="1" applyBorder="1" applyAlignment="1">
      <alignment horizontal="center" vertical="center" shrinkToFit="1"/>
    </xf>
    <xf numFmtId="0" fontId="19" fillId="0" borderId="1" xfId="4" applyFont="1" applyFill="1" applyBorder="1" applyAlignment="1">
      <alignment horizontal="center" vertical="center"/>
    </xf>
    <xf numFmtId="0" fontId="13" fillId="0" borderId="1" xfId="4" applyFont="1" applyFill="1" applyBorder="1" applyAlignment="1">
      <alignment vertical="center"/>
    </xf>
    <xf numFmtId="9" fontId="18" fillId="0" borderId="0" xfId="0" applyNumberFormat="1" applyFont="1" applyBorder="1" applyAlignment="1">
      <alignment horizontal="center" vertical="center"/>
    </xf>
    <xf numFmtId="14" fontId="13" fillId="0" borderId="0" xfId="4" applyNumberFormat="1" applyFont="1" applyFill="1" applyBorder="1" applyAlignment="1">
      <alignment horizontal="center" vertical="center" wrapText="1"/>
    </xf>
    <xf numFmtId="180" fontId="13" fillId="0" borderId="0" xfId="0" applyNumberFormat="1" applyFont="1" applyFill="1" applyBorder="1" applyAlignment="1">
      <alignment vertical="center"/>
    </xf>
    <xf numFmtId="0" fontId="3" fillId="0" borderId="0" xfId="4" applyFont="1" applyFill="1" applyAlignment="1">
      <alignment horizontal="centerContinuous" vertical="center" wrapText="1"/>
    </xf>
    <xf numFmtId="0" fontId="7" fillId="0" borderId="0" xfId="4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9" xfId="4" applyFont="1" applyFill="1" applyBorder="1" applyAlignment="1">
      <alignment vertical="center" wrapText="1"/>
    </xf>
    <xf numFmtId="0" fontId="7" fillId="0" borderId="0" xfId="4" applyFont="1" applyFill="1" applyAlignment="1">
      <alignment vertical="center" wrapText="1"/>
    </xf>
    <xf numFmtId="0" fontId="10" fillId="2" borderId="16" xfId="4" applyFont="1" applyFill="1" applyBorder="1" applyAlignment="1">
      <alignment horizontal="center" vertical="center" wrapText="1" shrinkToFit="1"/>
    </xf>
    <xf numFmtId="178" fontId="10" fillId="0" borderId="21" xfId="4" applyNumberFormat="1" applyFont="1" applyFill="1" applyBorder="1" applyAlignment="1">
      <alignment horizontal="center" vertical="center" wrapText="1" shrinkToFit="1"/>
    </xf>
    <xf numFmtId="0" fontId="21" fillId="0" borderId="0" xfId="0" applyFont="1" applyBorder="1" applyAlignment="1">
      <alignment horizontal="justify" vertical="center" wrapText="1"/>
    </xf>
    <xf numFmtId="0" fontId="1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2" fillId="0" borderId="14" xfId="4" applyFont="1" applyFill="1" applyBorder="1" applyAlignment="1" applyProtection="1">
      <alignment horizontal="center" vertical="center" wrapText="1"/>
      <protection locked="0"/>
    </xf>
    <xf numFmtId="14" fontId="13" fillId="0" borderId="14" xfId="4" applyNumberFormat="1" applyFont="1" applyFill="1" applyBorder="1" applyAlignment="1">
      <alignment horizontal="center" vertical="center"/>
    </xf>
    <xf numFmtId="176" fontId="13" fillId="0" borderId="14" xfId="4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justify" vertical="center"/>
    </xf>
    <xf numFmtId="14" fontId="17" fillId="0" borderId="1" xfId="4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/>
    </xf>
    <xf numFmtId="176" fontId="13" fillId="0" borderId="14" xfId="4" applyNumberFormat="1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justify" vertical="center" wrapText="1"/>
    </xf>
    <xf numFmtId="0" fontId="9" fillId="0" borderId="0" xfId="0" applyFont="1" applyBorder="1">
      <alignment vertical="center"/>
    </xf>
    <xf numFmtId="0" fontId="19" fillId="0" borderId="0" xfId="4" applyFont="1" applyFill="1" applyBorder="1" applyAlignment="1">
      <alignment horizontal="center" vertical="center"/>
    </xf>
    <xf numFmtId="14" fontId="17" fillId="0" borderId="14" xfId="4" applyNumberFormat="1" applyFont="1" applyFill="1" applyBorder="1" applyAlignment="1">
      <alignment horizontal="center" vertical="center" wrapText="1"/>
    </xf>
    <xf numFmtId="176" fontId="13" fillId="0" borderId="14" xfId="4" applyNumberFormat="1" applyFont="1" applyFill="1" applyBorder="1" applyAlignment="1">
      <alignment horizontal="center" vertical="center"/>
    </xf>
    <xf numFmtId="14" fontId="13" fillId="0" borderId="14" xfId="4" quotePrefix="1" applyNumberFormat="1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justify" vertical="center" wrapText="1"/>
    </xf>
    <xf numFmtId="180" fontId="13" fillId="0" borderId="14" xfId="0" applyNumberFormat="1" applyFont="1" applyBorder="1" applyAlignment="1">
      <alignment vertical="center"/>
    </xf>
    <xf numFmtId="9" fontId="18" fillId="0" borderId="14" xfId="0" applyNumberFormat="1" applyFont="1" applyBorder="1" applyAlignment="1">
      <alignment horizontal="center" vertical="center"/>
    </xf>
    <xf numFmtId="0" fontId="14" fillId="0" borderId="0" xfId="4" applyFont="1" applyFill="1" applyAlignment="1">
      <alignment horizontal="center" vertical="center" wrapText="1"/>
    </xf>
    <xf numFmtId="0" fontId="6" fillId="0" borderId="9" xfId="4" applyFont="1" applyFill="1" applyBorder="1" applyAlignment="1">
      <alignment horizontal="left" vertical="center" wrapText="1"/>
    </xf>
    <xf numFmtId="0" fontId="6" fillId="2" borderId="25" xfId="4" applyFont="1" applyFill="1" applyBorder="1" applyAlignment="1">
      <alignment horizontal="center" vertical="center"/>
    </xf>
    <xf numFmtId="0" fontId="6" fillId="2" borderId="17" xfId="4" applyFont="1" applyFill="1" applyBorder="1" applyAlignment="1">
      <alignment horizontal="center" vertical="center"/>
    </xf>
    <xf numFmtId="41" fontId="6" fillId="2" borderId="10" xfId="3" applyFont="1" applyFill="1" applyBorder="1" applyAlignment="1">
      <alignment horizontal="center" vertical="center"/>
    </xf>
    <xf numFmtId="41" fontId="6" fillId="2" borderId="11" xfId="3" applyFont="1" applyFill="1" applyBorder="1" applyAlignment="1">
      <alignment horizontal="center" vertical="center"/>
    </xf>
    <xf numFmtId="0" fontId="7" fillId="0" borderId="22" xfId="4" applyFont="1" applyFill="1" applyBorder="1" applyAlignment="1">
      <alignment horizontal="center" vertical="center"/>
    </xf>
    <xf numFmtId="0" fontId="7" fillId="0" borderId="18" xfId="4" applyFont="1" applyFill="1" applyBorder="1" applyAlignment="1">
      <alignment horizontal="center" vertical="center"/>
    </xf>
    <xf numFmtId="179" fontId="7" fillId="0" borderId="12" xfId="1" applyNumberFormat="1" applyFont="1" applyFill="1" applyBorder="1" applyAlignment="1">
      <alignment horizontal="center" vertical="center"/>
    </xf>
    <xf numFmtId="179" fontId="7" fillId="0" borderId="13" xfId="1" applyNumberFormat="1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left" vertical="center" shrinkToFit="1"/>
    </xf>
    <xf numFmtId="0" fontId="10" fillId="0" borderId="28" xfId="4" applyFont="1" applyFill="1" applyBorder="1" applyAlignment="1">
      <alignment horizontal="center" vertical="center"/>
    </xf>
    <xf numFmtId="0" fontId="10" fillId="0" borderId="29" xfId="4" applyFont="1" applyFill="1" applyBorder="1" applyAlignment="1">
      <alignment horizontal="center" vertical="center"/>
    </xf>
    <xf numFmtId="0" fontId="10" fillId="0" borderId="30" xfId="4" applyFont="1" applyFill="1" applyBorder="1" applyAlignment="1">
      <alignment horizontal="center" vertical="center"/>
    </xf>
    <xf numFmtId="0" fontId="7" fillId="0" borderId="23" xfId="4" applyFont="1" applyFill="1" applyBorder="1" applyAlignment="1">
      <alignment horizontal="center" vertical="center"/>
    </xf>
    <xf numFmtId="0" fontId="7" fillId="0" borderId="19" xfId="4" applyFont="1" applyFill="1" applyBorder="1" applyAlignment="1">
      <alignment horizontal="center" vertical="center"/>
    </xf>
    <xf numFmtId="179" fontId="7" fillId="0" borderId="7" xfId="1" applyNumberFormat="1" applyFont="1" applyFill="1" applyBorder="1" applyAlignment="1">
      <alignment horizontal="center" vertical="center"/>
    </xf>
    <xf numFmtId="179" fontId="7" fillId="0" borderId="8" xfId="1" applyNumberFormat="1" applyFont="1" applyFill="1" applyBorder="1" applyAlignment="1">
      <alignment horizontal="center" vertical="center"/>
    </xf>
    <xf numFmtId="0" fontId="6" fillId="0" borderId="24" xfId="4" applyFont="1" applyFill="1" applyBorder="1" applyAlignment="1">
      <alignment horizontal="center" vertical="center"/>
    </xf>
    <xf numFmtId="0" fontId="6" fillId="0" borderId="20" xfId="4" applyFont="1" applyFill="1" applyBorder="1" applyAlignment="1">
      <alignment horizontal="center" vertical="center"/>
    </xf>
    <xf numFmtId="179" fontId="6" fillId="0" borderId="26" xfId="1" applyNumberFormat="1" applyFont="1" applyFill="1" applyBorder="1" applyAlignment="1">
      <alignment horizontal="center" vertical="center"/>
    </xf>
    <xf numFmtId="179" fontId="6" fillId="0" borderId="27" xfId="1" applyNumberFormat="1" applyFont="1" applyFill="1" applyBorder="1" applyAlignment="1">
      <alignment horizontal="center" vertical="center"/>
    </xf>
  </cellXfs>
  <cellStyles count="13">
    <cellStyle name="백분율 2" xfId="1" xr:uid="{00000000-0005-0000-0000-000000000000}"/>
    <cellStyle name="쉼표 [0] 2" xfId="2" xr:uid="{00000000-0005-0000-0000-000001000000}"/>
    <cellStyle name="쉼표 [0] 2 2" xfId="3" xr:uid="{00000000-0005-0000-0000-000002000000}"/>
    <cellStyle name="쉼표 [0] 2 3" xfId="8" xr:uid="{00000000-0005-0000-0000-000003000000}"/>
    <cellStyle name="표준" xfId="0" builtinId="0"/>
    <cellStyle name="표준 2" xfId="12" xr:uid="{00000000-0005-0000-0000-000005000000}"/>
    <cellStyle name="표준 2 2" xfId="4" xr:uid="{00000000-0005-0000-0000-000006000000}"/>
    <cellStyle name="표준 2 2 2" xfId="5" xr:uid="{00000000-0005-0000-0000-000007000000}"/>
    <cellStyle name="표준 2 2 2 2" xfId="6" xr:uid="{00000000-0005-0000-0000-000008000000}"/>
    <cellStyle name="표준 2 2 2 3" xfId="11" xr:uid="{00000000-0005-0000-0000-000009000000}"/>
    <cellStyle name="표준 2 2 3" xfId="10" xr:uid="{00000000-0005-0000-0000-00000A000000}"/>
    <cellStyle name="표준 2 3" xfId="9" xr:uid="{00000000-0005-0000-0000-00000B000000}"/>
    <cellStyle name="표준 3" xfId="7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C8D91-EADA-439C-86BD-484C1B0EDCEC}">
  <dimension ref="A1:Z59"/>
  <sheetViews>
    <sheetView zoomScale="80" zoomScaleNormal="80" workbookViewId="0">
      <selection activeCell="K14" sqref="K1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COUNTA(H14:H33)</f>
        <v>6</v>
      </c>
      <c r="I13" s="47"/>
      <c r="J13" s="38"/>
      <c r="K13" s="39">
        <f>SUM(K14:K22)</f>
        <v>50301600</v>
      </c>
      <c r="L13" s="58"/>
    </row>
    <row r="14" spans="1:26" s="14" customFormat="1" ht="35.1" customHeight="1" x14ac:dyDescent="0.3">
      <c r="A14" s="40" t="s">
        <v>35</v>
      </c>
      <c r="B14" s="41" t="s">
        <v>121</v>
      </c>
      <c r="C14" s="79" t="s">
        <v>122</v>
      </c>
      <c r="D14" s="42" t="s">
        <v>123</v>
      </c>
      <c r="E14" s="36" t="s">
        <v>124</v>
      </c>
      <c r="F14" s="43" t="s">
        <v>125</v>
      </c>
      <c r="G14" s="44" t="s">
        <v>126</v>
      </c>
      <c r="H14" s="80" t="s">
        <v>127</v>
      </c>
      <c r="I14" s="45" t="s">
        <v>33</v>
      </c>
      <c r="J14" s="46">
        <v>4000000</v>
      </c>
      <c r="K14" s="46">
        <v>4000000</v>
      </c>
      <c r="L14" s="60"/>
      <c r="M14" s="20"/>
    </row>
    <row r="15" spans="1:26" s="14" customFormat="1" ht="35.1" customHeight="1" x14ac:dyDescent="0.3">
      <c r="A15" s="40" t="s">
        <v>25</v>
      </c>
      <c r="B15" s="41" t="s">
        <v>48</v>
      </c>
      <c r="C15" s="79" t="s">
        <v>49</v>
      </c>
      <c r="D15" s="42" t="s">
        <v>50</v>
      </c>
      <c r="E15" s="36" t="s">
        <v>27</v>
      </c>
      <c r="F15" s="43" t="s">
        <v>51</v>
      </c>
      <c r="G15" s="44" t="s">
        <v>52</v>
      </c>
      <c r="H15" s="80" t="s">
        <v>53</v>
      </c>
      <c r="I15" s="45" t="s">
        <v>33</v>
      </c>
      <c r="J15" s="46">
        <v>3000000</v>
      </c>
      <c r="K15" s="46">
        <v>3000000</v>
      </c>
      <c r="L15" s="60"/>
      <c r="M15" s="20"/>
    </row>
    <row r="16" spans="1:26" s="14" customFormat="1" ht="35.1" customHeight="1" x14ac:dyDescent="0.3">
      <c r="A16" s="40" t="s">
        <v>28</v>
      </c>
      <c r="B16" s="41" t="s">
        <v>54</v>
      </c>
      <c r="C16" s="79" t="s">
        <v>55</v>
      </c>
      <c r="D16" s="42" t="s">
        <v>58</v>
      </c>
      <c r="E16" s="36" t="s">
        <v>27</v>
      </c>
      <c r="F16" s="43" t="s">
        <v>59</v>
      </c>
      <c r="G16" s="44" t="s">
        <v>60</v>
      </c>
      <c r="H16" s="80" t="s">
        <v>56</v>
      </c>
      <c r="I16" s="45" t="s">
        <v>57</v>
      </c>
      <c r="J16" s="46">
        <v>13950000</v>
      </c>
      <c r="K16" s="46">
        <v>13950000</v>
      </c>
      <c r="L16" s="60"/>
      <c r="M16" s="20"/>
    </row>
    <row r="17" spans="1:13" s="14" customFormat="1" ht="35.1" customHeight="1" x14ac:dyDescent="0.3">
      <c r="A17" s="40" t="s">
        <v>28</v>
      </c>
      <c r="B17" s="41" t="s">
        <v>54</v>
      </c>
      <c r="C17" s="79" t="s">
        <v>55</v>
      </c>
      <c r="D17" s="42" t="s">
        <v>31</v>
      </c>
      <c r="E17" s="36" t="s">
        <v>27</v>
      </c>
      <c r="F17" s="43" t="s">
        <v>32</v>
      </c>
      <c r="G17" s="44" t="s">
        <v>34</v>
      </c>
      <c r="H17" s="80" t="s">
        <v>62</v>
      </c>
      <c r="I17" s="45" t="s">
        <v>57</v>
      </c>
      <c r="J17" s="46">
        <v>17661600</v>
      </c>
      <c r="K17" s="46">
        <v>17661600</v>
      </c>
      <c r="L17" s="60"/>
      <c r="M17" s="20"/>
    </row>
    <row r="18" spans="1:13" s="14" customFormat="1" ht="35.1" customHeight="1" x14ac:dyDescent="0.3">
      <c r="A18" s="40" t="s">
        <v>28</v>
      </c>
      <c r="B18" s="41" t="s">
        <v>61</v>
      </c>
      <c r="C18" s="79" t="s">
        <v>63</v>
      </c>
      <c r="D18" s="42" t="s">
        <v>64</v>
      </c>
      <c r="E18" s="36" t="s">
        <v>27</v>
      </c>
      <c r="F18" s="43" t="s">
        <v>65</v>
      </c>
      <c r="G18" s="44" t="s">
        <v>66</v>
      </c>
      <c r="H18" s="80" t="s">
        <v>67</v>
      </c>
      <c r="I18" s="45" t="s">
        <v>57</v>
      </c>
      <c r="J18" s="46">
        <v>7790000</v>
      </c>
      <c r="K18" s="46">
        <v>7790000</v>
      </c>
      <c r="L18" s="60"/>
      <c r="M18" s="20"/>
    </row>
    <row r="19" spans="1:13" s="14" customFormat="1" ht="35.1" customHeight="1" x14ac:dyDescent="0.3">
      <c r="A19" s="40" t="s">
        <v>28</v>
      </c>
      <c r="B19" s="41" t="s">
        <v>68</v>
      </c>
      <c r="C19" s="79" t="s">
        <v>69</v>
      </c>
      <c r="D19" s="42" t="s">
        <v>29</v>
      </c>
      <c r="E19" s="36" t="s">
        <v>27</v>
      </c>
      <c r="F19" s="43" t="s">
        <v>30</v>
      </c>
      <c r="G19" s="44" t="s">
        <v>70</v>
      </c>
      <c r="H19" s="80" t="s">
        <v>71</v>
      </c>
      <c r="I19" s="45" t="s">
        <v>57</v>
      </c>
      <c r="J19" s="46">
        <v>3900000</v>
      </c>
      <c r="K19" s="46">
        <v>3900000</v>
      </c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F25E-0EEA-4002-BDAF-8D8997772191}">
  <dimension ref="A1:Z59"/>
  <sheetViews>
    <sheetView zoomScale="80" zoomScaleNormal="80" workbookViewId="0">
      <selection activeCell="H19" sqref="H19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COUNTA(H14:H33)</f>
        <v>1</v>
      </c>
      <c r="I13" s="47"/>
      <c r="J13" s="38"/>
      <c r="K13" s="39">
        <f>SUM(K14:K33)</f>
        <v>8360000</v>
      </c>
      <c r="L13" s="58"/>
    </row>
    <row r="14" spans="1:26" s="14" customFormat="1" ht="35.1" customHeight="1" x14ac:dyDescent="0.3">
      <c r="A14" s="40" t="s">
        <v>25</v>
      </c>
      <c r="B14" s="41" t="s">
        <v>149</v>
      </c>
      <c r="C14" s="79" t="s">
        <v>150</v>
      </c>
      <c r="D14" s="42" t="s">
        <v>153</v>
      </c>
      <c r="E14" s="36" t="s">
        <v>27</v>
      </c>
      <c r="F14" s="43" t="s">
        <v>154</v>
      </c>
      <c r="G14" s="44" t="s">
        <v>151</v>
      </c>
      <c r="H14" s="80" t="s">
        <v>152</v>
      </c>
      <c r="I14" s="45" t="s">
        <v>33</v>
      </c>
      <c r="J14" s="46">
        <v>8800000</v>
      </c>
      <c r="K14" s="46">
        <v>8360000</v>
      </c>
      <c r="L14" s="60"/>
      <c r="M14" s="20"/>
    </row>
    <row r="15" spans="1:26" s="14" customFormat="1" ht="35.1" customHeight="1" x14ac:dyDescent="0.3">
      <c r="A15" s="49"/>
      <c r="B15" s="50"/>
      <c r="C15" s="62"/>
      <c r="D15" s="53"/>
      <c r="E15" s="53"/>
      <c r="F15" s="54"/>
      <c r="G15" s="62"/>
      <c r="H15" s="72"/>
      <c r="I15" s="56"/>
      <c r="J15" s="63"/>
      <c r="K15" s="63"/>
      <c r="L15" s="84"/>
      <c r="M15" s="20"/>
    </row>
    <row r="16" spans="1:26" s="14" customFormat="1" ht="35.1" customHeight="1" x14ac:dyDescent="0.3">
      <c r="A16" s="49"/>
      <c r="B16" s="50"/>
      <c r="C16" s="62"/>
      <c r="D16" s="52"/>
      <c r="E16" s="53"/>
      <c r="F16" s="54"/>
      <c r="G16" s="62"/>
      <c r="H16" s="72"/>
      <c r="I16" s="56"/>
      <c r="J16" s="63"/>
      <c r="K16" s="63"/>
      <c r="L16" s="48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55"/>
      <c r="H17" s="78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82"/>
      <c r="I18" s="83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167FE-98FF-44E9-A9B7-3746D5F2B8D7}">
  <dimension ref="A1:Z60"/>
  <sheetViews>
    <sheetView zoomScale="80" zoomScaleNormal="80" workbookViewId="0">
      <selection activeCell="A14" sqref="A14:K1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38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COUNTA(H14:H34)</f>
        <v>0</v>
      </c>
      <c r="I13" s="47"/>
      <c r="J13" s="38"/>
      <c r="K13" s="39">
        <f>SUM(K14:K14)</f>
        <v>0</v>
      </c>
      <c r="L13" s="58"/>
    </row>
    <row r="14" spans="1:26" s="14" customFormat="1" ht="35.1" customHeight="1" x14ac:dyDescent="0.3">
      <c r="A14" s="40"/>
      <c r="B14" s="41"/>
      <c r="C14" s="79"/>
      <c r="D14" s="42"/>
      <c r="E14" s="36"/>
      <c r="F14" s="43"/>
      <c r="G14" s="44"/>
      <c r="H14" s="80"/>
      <c r="I14" s="45"/>
      <c r="J14" s="46"/>
      <c r="K14" s="46"/>
      <c r="L14" s="60"/>
      <c r="M14" s="20"/>
    </row>
    <row r="15" spans="1:26" s="14" customFormat="1" ht="35.1" customHeight="1" x14ac:dyDescent="0.3">
      <c r="A15" s="74"/>
      <c r="B15" s="75"/>
      <c r="C15" s="85"/>
      <c r="D15" s="86"/>
      <c r="E15" s="76"/>
      <c r="F15" s="77"/>
      <c r="G15" s="87"/>
      <c r="H15" s="88"/>
      <c r="I15" s="81"/>
      <c r="J15" s="89"/>
      <c r="K15" s="89"/>
      <c r="L15" s="90"/>
      <c r="M15" s="20"/>
    </row>
    <row r="16" spans="1:26" s="14" customFormat="1" ht="35.1" customHeight="1" x14ac:dyDescent="0.3">
      <c r="A16" s="49"/>
      <c r="B16" s="50"/>
      <c r="C16" s="62"/>
      <c r="D16" s="53"/>
      <c r="E16" s="53"/>
      <c r="F16" s="54"/>
      <c r="G16" s="62"/>
      <c r="H16" s="72"/>
      <c r="I16" s="56"/>
      <c r="J16" s="63"/>
      <c r="K16" s="63"/>
      <c r="L16" s="84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62"/>
      <c r="H17" s="72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78"/>
      <c r="I18" s="56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55"/>
      <c r="H19" s="82"/>
      <c r="I19" s="83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62"/>
      <c r="H20" s="78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3"/>
      <c r="E21" s="53"/>
      <c r="F21" s="54"/>
      <c r="G21" s="62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2"/>
      <c r="E22" s="53"/>
      <c r="F22" s="54"/>
      <c r="G22" s="55"/>
      <c r="H22" s="71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3"/>
      <c r="E23" s="53"/>
      <c r="F23" s="54"/>
      <c r="G23" s="62"/>
      <c r="H23" s="72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50"/>
      <c r="D24" s="52"/>
      <c r="E24" s="53"/>
      <c r="F24" s="54"/>
      <c r="G24" s="62"/>
      <c r="H24" s="78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3"/>
      <c r="E25" s="53"/>
      <c r="F25" s="54"/>
      <c r="G25" s="62"/>
      <c r="H25" s="71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62"/>
      <c r="D26" s="52"/>
      <c r="E26" s="53"/>
      <c r="F26" s="54"/>
      <c r="G26" s="62"/>
      <c r="H26" s="71"/>
      <c r="I26" s="56"/>
      <c r="J26" s="63"/>
      <c r="K26" s="63"/>
      <c r="L26" s="48"/>
      <c r="M26" s="20"/>
    </row>
    <row r="27" spans="1:13" ht="35.1" customHeight="1" x14ac:dyDescent="0.3">
      <c r="A27" s="49"/>
      <c r="B27" s="50"/>
      <c r="C27" s="62"/>
      <c r="D27" s="52"/>
      <c r="E27" s="53"/>
      <c r="F27" s="54"/>
      <c r="G27" s="55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62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55"/>
      <c r="H29" s="72"/>
      <c r="I29" s="56"/>
      <c r="J29" s="63"/>
      <c r="K29" s="63"/>
      <c r="L29" s="48"/>
    </row>
    <row r="30" spans="1:13" ht="35.1" customHeight="1" x14ac:dyDescent="0.3">
      <c r="A30" s="49"/>
      <c r="B30" s="50"/>
      <c r="C30" s="62"/>
      <c r="D30" s="52"/>
      <c r="E30" s="53"/>
      <c r="F30" s="54"/>
      <c r="G30" s="62"/>
      <c r="H30" s="71"/>
      <c r="I30" s="56"/>
      <c r="J30" s="63"/>
      <c r="K30" s="63"/>
      <c r="L30" s="48"/>
    </row>
    <row r="31" spans="1:13" ht="35.1" customHeight="1" x14ac:dyDescent="0.3">
      <c r="A31" s="49"/>
      <c r="B31" s="50"/>
      <c r="C31" s="50"/>
      <c r="D31" s="52"/>
      <c r="E31" s="53"/>
      <c r="F31" s="54"/>
      <c r="G31" s="62"/>
      <c r="H31" s="72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1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35.1" customHeight="1" x14ac:dyDescent="0.3">
      <c r="A34" s="49"/>
      <c r="B34" s="50"/>
      <c r="C34" s="51"/>
      <c r="D34" s="52"/>
      <c r="E34" s="53"/>
      <c r="F34" s="54"/>
      <c r="G34" s="62"/>
      <c r="H34" s="72"/>
      <c r="I34" s="56"/>
      <c r="J34" s="63"/>
      <c r="K34" s="63"/>
      <c r="L34" s="48"/>
    </row>
    <row r="35" spans="1:12" ht="16.5" customHeight="1" x14ac:dyDescent="0.3">
      <c r="A35" s="25"/>
      <c r="B35" s="25"/>
      <c r="C35" s="25"/>
      <c r="D35" s="25"/>
      <c r="E35" s="25"/>
      <c r="F35" s="25"/>
      <c r="G35" s="25"/>
      <c r="H35" s="73"/>
      <c r="I35" s="25"/>
      <c r="J35" s="25"/>
      <c r="K35" s="25"/>
      <c r="L35" s="25"/>
    </row>
    <row r="36" spans="1:12" ht="16.5" customHeight="1" x14ac:dyDescent="0.3">
      <c r="A36" s="49"/>
      <c r="B36" s="50"/>
      <c r="C36" s="51"/>
      <c r="D36" s="52"/>
      <c r="E36" s="53"/>
      <c r="F36" s="54"/>
      <c r="G36" s="62"/>
      <c r="H36" s="72"/>
      <c r="I36" s="56"/>
      <c r="J36" s="63"/>
      <c r="K36" s="63"/>
      <c r="L36" s="48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25"/>
      <c r="B56" s="25"/>
      <c r="C56" s="25"/>
      <c r="D56" s="25"/>
      <c r="E56" s="25"/>
      <c r="F56" s="25"/>
      <c r="G56" s="25"/>
      <c r="H56" s="73"/>
      <c r="I56" s="25"/>
      <c r="J56" s="25"/>
      <c r="K56" s="25"/>
      <c r="L56" s="25"/>
      <c r="M56" s="25"/>
    </row>
    <row r="57" spans="1:13" x14ac:dyDescent="0.3">
      <c r="A57" s="49"/>
      <c r="B57" s="50"/>
      <c r="C57" s="51"/>
      <c r="D57" s="52"/>
      <c r="E57" s="53"/>
      <c r="F57" s="54"/>
      <c r="G57" s="55"/>
      <c r="H57" s="71"/>
      <c r="I57" s="56"/>
      <c r="J57" s="57"/>
      <c r="K57" s="57"/>
      <c r="L57" s="61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  <row r="60" spans="1:13" x14ac:dyDescent="0.3">
      <c r="A60" s="25"/>
      <c r="B60" s="25"/>
      <c r="C60" s="25"/>
      <c r="D60" s="25"/>
      <c r="E60" s="25"/>
      <c r="F60" s="25"/>
      <c r="G60" s="25"/>
      <c r="H60" s="73"/>
      <c r="I60" s="25"/>
      <c r="J60" s="25"/>
      <c r="K60" s="25"/>
      <c r="L60" s="25"/>
      <c r="M60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"/>
  <sheetViews>
    <sheetView zoomScale="80" zoomScaleNormal="80" workbookViewId="0">
      <selection activeCell="A14" sqref="A14:K1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3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  <c r="N12" s="14"/>
      <c r="O12" s="14"/>
      <c r="P12" s="14"/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COUNTA(H14:H33)</f>
        <v>1</v>
      </c>
      <c r="I13" s="47"/>
      <c r="J13" s="38"/>
      <c r="K13" s="39">
        <f>SUM(K14:K33)</f>
        <v>9000000</v>
      </c>
      <c r="L13" s="58"/>
    </row>
    <row r="14" spans="1:26" s="14" customFormat="1" ht="35.1" customHeight="1" x14ac:dyDescent="0.3">
      <c r="A14" s="40" t="s">
        <v>25</v>
      </c>
      <c r="B14" s="41" t="s">
        <v>78</v>
      </c>
      <c r="C14" s="79" t="s">
        <v>79</v>
      </c>
      <c r="D14" s="42" t="s">
        <v>74</v>
      </c>
      <c r="E14" s="36" t="s">
        <v>27</v>
      </c>
      <c r="F14" s="43" t="s">
        <v>75</v>
      </c>
      <c r="G14" s="44" t="s">
        <v>76</v>
      </c>
      <c r="H14" s="80" t="s">
        <v>80</v>
      </c>
      <c r="I14" s="45" t="s">
        <v>57</v>
      </c>
      <c r="J14" s="46">
        <v>9000000</v>
      </c>
      <c r="K14" s="46">
        <v>9000000</v>
      </c>
      <c r="L14" s="60"/>
      <c r="M14" s="20"/>
    </row>
    <row r="15" spans="1:26" s="14" customFormat="1" ht="35.1" customHeight="1" x14ac:dyDescent="0.3">
      <c r="A15" s="49"/>
      <c r="B15" s="50"/>
      <c r="C15" s="62"/>
      <c r="D15" s="53"/>
      <c r="E15" s="53"/>
      <c r="F15" s="54"/>
      <c r="G15" s="62"/>
      <c r="H15" s="72"/>
      <c r="I15" s="56"/>
      <c r="J15" s="63"/>
      <c r="K15" s="63"/>
      <c r="L15" s="84"/>
      <c r="M15" s="20"/>
    </row>
    <row r="16" spans="1:26" s="14" customFormat="1" ht="35.1" customHeight="1" x14ac:dyDescent="0.3">
      <c r="A16" s="49"/>
      <c r="B16" s="50"/>
      <c r="C16" s="62"/>
      <c r="D16" s="52"/>
      <c r="E16" s="53"/>
      <c r="F16" s="54"/>
      <c r="G16" s="62"/>
      <c r="H16" s="72"/>
      <c r="I16" s="56"/>
      <c r="J16" s="63"/>
      <c r="K16" s="63"/>
      <c r="L16" s="48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55"/>
      <c r="H17" s="78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82"/>
      <c r="I18" s="83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sortState xmlns:xlrd2="http://schemas.microsoft.com/office/spreadsheetml/2017/richdata2" ref="A12:L50">
    <sortCondition ref="B12:B50"/>
  </sortState>
  <mergeCells count="14">
    <mergeCell ref="A13:G13"/>
    <mergeCell ref="A9:B9"/>
    <mergeCell ref="A8:B8"/>
    <mergeCell ref="E8:F8"/>
    <mergeCell ref="A1:L1"/>
    <mergeCell ref="A6:B6"/>
    <mergeCell ref="E6:F6"/>
    <mergeCell ref="A7:B7"/>
    <mergeCell ref="E7:F7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19EA0-78D0-4E22-89CF-6A87B62E46CD}">
  <dimension ref="A1:Z61"/>
  <sheetViews>
    <sheetView zoomScale="80" zoomScaleNormal="80" workbookViewId="0">
      <selection activeCell="H29" sqref="H29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COUNTA(H14:H15)</f>
        <v>2</v>
      </c>
      <c r="I13" s="47"/>
      <c r="J13" s="38"/>
      <c r="K13" s="39">
        <f>SUM(K14:K15)</f>
        <v>15160000</v>
      </c>
      <c r="L13" s="58"/>
    </row>
    <row r="14" spans="1:26" s="29" customFormat="1" ht="31.5" customHeight="1" x14ac:dyDescent="0.3">
      <c r="A14" s="40" t="s">
        <v>25</v>
      </c>
      <c r="B14" s="41" t="s">
        <v>72</v>
      </c>
      <c r="C14" s="79" t="s">
        <v>73</v>
      </c>
      <c r="D14" s="42" t="s">
        <v>74</v>
      </c>
      <c r="E14" s="36" t="s">
        <v>27</v>
      </c>
      <c r="F14" s="43" t="s">
        <v>75</v>
      </c>
      <c r="G14" s="44" t="s">
        <v>76</v>
      </c>
      <c r="H14" s="80" t="s">
        <v>77</v>
      </c>
      <c r="I14" s="45" t="s">
        <v>57</v>
      </c>
      <c r="J14" s="46">
        <v>3060000</v>
      </c>
      <c r="K14" s="46">
        <v>3060000</v>
      </c>
      <c r="L14" s="60"/>
    </row>
    <row r="15" spans="1:26" s="29" customFormat="1" ht="31.5" customHeight="1" x14ac:dyDescent="0.3">
      <c r="A15" s="40" t="s">
        <v>25</v>
      </c>
      <c r="B15" s="41" t="s">
        <v>82</v>
      </c>
      <c r="C15" s="79" t="s">
        <v>83</v>
      </c>
      <c r="D15" s="42" t="s">
        <v>84</v>
      </c>
      <c r="E15" s="36" t="s">
        <v>26</v>
      </c>
      <c r="F15" s="43" t="s">
        <v>85</v>
      </c>
      <c r="G15" s="44" t="s">
        <v>86</v>
      </c>
      <c r="H15" s="80" t="s">
        <v>87</v>
      </c>
      <c r="I15" s="45" t="s">
        <v>57</v>
      </c>
      <c r="J15" s="46">
        <v>1570000</v>
      </c>
      <c r="K15" s="46">
        <v>12100000</v>
      </c>
      <c r="L15" s="60"/>
    </row>
    <row r="16" spans="1:26" s="14" customFormat="1" ht="35.1" customHeight="1" x14ac:dyDescent="0.3">
      <c r="A16" s="74"/>
      <c r="B16" s="75"/>
      <c r="C16" s="85"/>
      <c r="D16" s="86"/>
      <c r="E16" s="76"/>
      <c r="F16" s="77"/>
      <c r="G16" s="87"/>
      <c r="H16" s="88"/>
      <c r="I16" s="81"/>
      <c r="J16" s="89"/>
      <c r="K16" s="89"/>
      <c r="L16" s="90"/>
      <c r="M16" s="20"/>
    </row>
    <row r="17" spans="1:13" s="14" customFormat="1" ht="35.1" customHeight="1" x14ac:dyDescent="0.3">
      <c r="A17" s="49"/>
      <c r="B17" s="50"/>
      <c r="C17" s="62"/>
      <c r="D17" s="53"/>
      <c r="E17" s="53"/>
      <c r="F17" s="54"/>
      <c r="G17" s="62"/>
      <c r="H17" s="72"/>
      <c r="I17" s="56"/>
      <c r="J17" s="63"/>
      <c r="K17" s="63"/>
      <c r="L17" s="84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62"/>
      <c r="H18" s="72"/>
      <c r="I18" s="56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55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55"/>
      <c r="H20" s="82"/>
      <c r="I20" s="83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62"/>
      <c r="H21" s="78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1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2"/>
      <c r="E23" s="53"/>
      <c r="F23" s="54"/>
      <c r="G23" s="55"/>
      <c r="H23" s="71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2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50"/>
      <c r="D25" s="52"/>
      <c r="E25" s="53"/>
      <c r="F25" s="54"/>
      <c r="G25" s="62"/>
      <c r="H25" s="78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62"/>
      <c r="D26" s="53"/>
      <c r="E26" s="53"/>
      <c r="F26" s="54"/>
      <c r="G26" s="62"/>
      <c r="H26" s="71"/>
      <c r="I26" s="56"/>
      <c r="J26" s="63"/>
      <c r="K26" s="63"/>
      <c r="L26" s="48"/>
      <c r="M26" s="20"/>
    </row>
    <row r="27" spans="1:13" s="14" customFormat="1" ht="35.1" customHeight="1" x14ac:dyDescent="0.3">
      <c r="A27" s="49"/>
      <c r="B27" s="50"/>
      <c r="C27" s="62"/>
      <c r="D27" s="52"/>
      <c r="E27" s="53"/>
      <c r="F27" s="54"/>
      <c r="G27" s="62"/>
      <c r="H27" s="71"/>
      <c r="I27" s="56"/>
      <c r="J27" s="63"/>
      <c r="K27" s="63"/>
      <c r="L27" s="48"/>
      <c r="M27" s="20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2"/>
      <c r="I29" s="56"/>
      <c r="J29" s="63"/>
      <c r="K29" s="63"/>
      <c r="L29" s="48"/>
    </row>
    <row r="30" spans="1:13" ht="35.1" customHeight="1" x14ac:dyDescent="0.3">
      <c r="A30" s="49"/>
      <c r="B30" s="50"/>
      <c r="C30" s="62"/>
      <c r="D30" s="52"/>
      <c r="E30" s="53"/>
      <c r="F30" s="54"/>
      <c r="G30" s="55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62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0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1"/>
      <c r="I33" s="56"/>
      <c r="J33" s="63"/>
      <c r="K33" s="63"/>
      <c r="L33" s="48"/>
    </row>
    <row r="34" spans="1:12" ht="35.1" customHeight="1" x14ac:dyDescent="0.3">
      <c r="A34" s="49"/>
      <c r="B34" s="50"/>
      <c r="C34" s="51"/>
      <c r="D34" s="52"/>
      <c r="E34" s="53"/>
      <c r="F34" s="54"/>
      <c r="G34" s="62"/>
      <c r="H34" s="72"/>
      <c r="I34" s="56"/>
      <c r="J34" s="63"/>
      <c r="K34" s="63"/>
      <c r="L34" s="48"/>
    </row>
    <row r="35" spans="1:12" ht="35.1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36" spans="1:12" ht="16.5" customHeight="1" x14ac:dyDescent="0.3">
      <c r="A36" s="25"/>
      <c r="B36" s="25"/>
      <c r="C36" s="25"/>
      <c r="D36" s="25"/>
      <c r="E36" s="25"/>
      <c r="F36" s="25"/>
      <c r="G36" s="25"/>
      <c r="H36" s="73"/>
      <c r="I36" s="25"/>
      <c r="J36" s="25"/>
      <c r="K36" s="25"/>
      <c r="L36" s="25"/>
    </row>
    <row r="37" spans="1:12" ht="16.5" customHeight="1" x14ac:dyDescent="0.3">
      <c r="A37" s="49"/>
      <c r="B37" s="50"/>
      <c r="C37" s="51"/>
      <c r="D37" s="52"/>
      <c r="E37" s="53"/>
      <c r="F37" s="54"/>
      <c r="G37" s="62"/>
      <c r="H37" s="72"/>
      <c r="I37" s="56"/>
      <c r="J37" s="63"/>
      <c r="K37" s="63"/>
      <c r="L37" s="48"/>
    </row>
    <row r="56" spans="1:13" x14ac:dyDescent="0.3">
      <c r="A56" s="25"/>
      <c r="B56" s="25"/>
      <c r="C56" s="25"/>
      <c r="D56" s="25"/>
      <c r="E56" s="25"/>
      <c r="F56" s="25"/>
      <c r="G56" s="25"/>
      <c r="H56" s="73"/>
      <c r="I56" s="25"/>
      <c r="J56" s="25"/>
      <c r="K56" s="25"/>
      <c r="L56" s="25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49"/>
      <c r="B58" s="50"/>
      <c r="C58" s="51"/>
      <c r="D58" s="52"/>
      <c r="E58" s="53"/>
      <c r="F58" s="54"/>
      <c r="G58" s="55"/>
      <c r="H58" s="71"/>
      <c r="I58" s="56"/>
      <c r="J58" s="57"/>
      <c r="K58" s="57"/>
      <c r="L58" s="61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  <row r="60" spans="1:13" x14ac:dyDescent="0.3">
      <c r="A60" s="25"/>
      <c r="B60" s="25"/>
      <c r="C60" s="25"/>
      <c r="D60" s="25"/>
      <c r="E60" s="25"/>
      <c r="F60" s="25"/>
      <c r="G60" s="25"/>
      <c r="H60" s="73"/>
      <c r="I60" s="25"/>
      <c r="J60" s="25"/>
      <c r="K60" s="25"/>
      <c r="L60" s="25"/>
      <c r="M60" s="25"/>
    </row>
    <row r="61" spans="1:13" x14ac:dyDescent="0.3">
      <c r="A61" s="25"/>
      <c r="B61" s="25"/>
      <c r="C61" s="25"/>
      <c r="D61" s="25"/>
      <c r="E61" s="25"/>
      <c r="F61" s="25"/>
      <c r="G61" s="25"/>
      <c r="H61" s="73"/>
      <c r="I61" s="25"/>
      <c r="J61" s="25"/>
      <c r="K61" s="25"/>
      <c r="L61" s="25"/>
      <c r="M61" s="25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128A6-4E6B-4023-9EFE-DAE4C53C45AA}">
  <dimension ref="A1:Z60"/>
  <sheetViews>
    <sheetView zoomScale="80" zoomScaleNormal="80" workbookViewId="0">
      <selection activeCell="K14" sqref="K1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COUNTA(H14:H18)</f>
        <v>5</v>
      </c>
      <c r="I13" s="47"/>
      <c r="J13" s="38"/>
      <c r="K13" s="39">
        <f>SUM(K14:K18)</f>
        <v>34965000</v>
      </c>
      <c r="L13" s="58"/>
    </row>
    <row r="14" spans="1:26" s="29" customFormat="1" ht="31.5" customHeight="1" x14ac:dyDescent="0.3">
      <c r="A14" s="40" t="s">
        <v>35</v>
      </c>
      <c r="B14" s="41" t="s">
        <v>83</v>
      </c>
      <c r="C14" s="79" t="s">
        <v>93</v>
      </c>
      <c r="D14" s="42" t="s">
        <v>91</v>
      </c>
      <c r="E14" s="36" t="s">
        <v>26</v>
      </c>
      <c r="F14" s="43" t="s">
        <v>85</v>
      </c>
      <c r="G14" s="44" t="s">
        <v>86</v>
      </c>
      <c r="H14" s="80" t="s">
        <v>92</v>
      </c>
      <c r="I14" s="45" t="s">
        <v>57</v>
      </c>
      <c r="J14" s="46">
        <v>7000000</v>
      </c>
      <c r="K14" s="46">
        <v>6650000</v>
      </c>
      <c r="L14" s="60"/>
    </row>
    <row r="15" spans="1:26" s="29" customFormat="1" ht="31.5" customHeight="1" x14ac:dyDescent="0.3">
      <c r="A15" s="40" t="s">
        <v>25</v>
      </c>
      <c r="B15" s="41" t="s">
        <v>88</v>
      </c>
      <c r="C15" s="79" t="s">
        <v>94</v>
      </c>
      <c r="D15" s="42" t="s">
        <v>84</v>
      </c>
      <c r="E15" s="36" t="s">
        <v>26</v>
      </c>
      <c r="F15" s="43" t="s">
        <v>85</v>
      </c>
      <c r="G15" s="44" t="s">
        <v>86</v>
      </c>
      <c r="H15" s="80" t="s">
        <v>89</v>
      </c>
      <c r="I15" s="45" t="s">
        <v>57</v>
      </c>
      <c r="J15" s="46">
        <v>8050000</v>
      </c>
      <c r="K15" s="46">
        <v>7645000</v>
      </c>
      <c r="L15" s="60"/>
    </row>
    <row r="16" spans="1:26" s="14" customFormat="1" ht="35.1" customHeight="1" x14ac:dyDescent="0.3">
      <c r="A16" s="40" t="s">
        <v>25</v>
      </c>
      <c r="B16" s="41" t="s">
        <v>88</v>
      </c>
      <c r="C16" s="79" t="s">
        <v>94</v>
      </c>
      <c r="D16" s="42" t="s">
        <v>84</v>
      </c>
      <c r="E16" s="36" t="s">
        <v>26</v>
      </c>
      <c r="F16" s="43" t="s">
        <v>85</v>
      </c>
      <c r="G16" s="44" t="s">
        <v>86</v>
      </c>
      <c r="H16" s="80" t="s">
        <v>90</v>
      </c>
      <c r="I16" s="45" t="s">
        <v>57</v>
      </c>
      <c r="J16" s="46">
        <v>1670000</v>
      </c>
      <c r="K16" s="46">
        <v>1670000</v>
      </c>
      <c r="L16" s="60"/>
      <c r="M16" s="20"/>
    </row>
    <row r="17" spans="1:13" s="14" customFormat="1" ht="35.1" customHeight="1" x14ac:dyDescent="0.3">
      <c r="A17" s="40" t="s">
        <v>25</v>
      </c>
      <c r="B17" s="41" t="s">
        <v>96</v>
      </c>
      <c r="C17" s="79" t="s">
        <v>95</v>
      </c>
      <c r="D17" s="42" t="s">
        <v>74</v>
      </c>
      <c r="E17" s="36" t="s">
        <v>27</v>
      </c>
      <c r="F17" s="43" t="s">
        <v>75</v>
      </c>
      <c r="G17" s="44" t="s">
        <v>76</v>
      </c>
      <c r="H17" s="80" t="s">
        <v>81</v>
      </c>
      <c r="I17" s="45" t="s">
        <v>57</v>
      </c>
      <c r="J17" s="46">
        <v>9000000</v>
      </c>
      <c r="K17" s="46">
        <v>9000000</v>
      </c>
      <c r="L17" s="60"/>
      <c r="M17" s="20"/>
    </row>
    <row r="18" spans="1:13" s="14" customFormat="1" ht="35.1" customHeight="1" x14ac:dyDescent="0.3">
      <c r="A18" s="40" t="s">
        <v>35</v>
      </c>
      <c r="B18" s="41" t="s">
        <v>128</v>
      </c>
      <c r="C18" s="79" t="s">
        <v>129</v>
      </c>
      <c r="D18" s="42" t="s">
        <v>130</v>
      </c>
      <c r="E18" s="36" t="s">
        <v>26</v>
      </c>
      <c r="F18" s="43" t="s">
        <v>131</v>
      </c>
      <c r="G18" s="44" t="s">
        <v>133</v>
      </c>
      <c r="H18" s="80" t="s">
        <v>132</v>
      </c>
      <c r="I18" s="45" t="s">
        <v>57</v>
      </c>
      <c r="J18" s="46">
        <v>10000000</v>
      </c>
      <c r="K18" s="46">
        <v>10000000</v>
      </c>
      <c r="L18" s="60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55"/>
      <c r="H19" s="82"/>
      <c r="I19" s="83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62"/>
      <c r="H20" s="78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3"/>
      <c r="E21" s="53"/>
      <c r="F21" s="54"/>
      <c r="G21" s="62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2"/>
      <c r="E22" s="53"/>
      <c r="F22" s="54"/>
      <c r="G22" s="55"/>
      <c r="H22" s="71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3"/>
      <c r="E23" s="53"/>
      <c r="F23" s="54"/>
      <c r="G23" s="62"/>
      <c r="H23" s="72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50"/>
      <c r="D24" s="52"/>
      <c r="E24" s="53"/>
      <c r="F24" s="54"/>
      <c r="G24" s="62"/>
      <c r="H24" s="78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3"/>
      <c r="E25" s="53"/>
      <c r="F25" s="54"/>
      <c r="G25" s="62"/>
      <c r="H25" s="71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62"/>
      <c r="D26" s="52"/>
      <c r="E26" s="53"/>
      <c r="F26" s="54"/>
      <c r="G26" s="62"/>
      <c r="H26" s="71"/>
      <c r="I26" s="56"/>
      <c r="J26" s="63"/>
      <c r="K26" s="63"/>
      <c r="L26" s="48"/>
      <c r="M26" s="20"/>
    </row>
    <row r="27" spans="1:13" ht="35.1" customHeight="1" x14ac:dyDescent="0.3">
      <c r="A27" s="49"/>
      <c r="B27" s="50"/>
      <c r="C27" s="62"/>
      <c r="D27" s="52"/>
      <c r="E27" s="53"/>
      <c r="F27" s="54"/>
      <c r="G27" s="55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62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55"/>
      <c r="H29" s="72"/>
      <c r="I29" s="56"/>
      <c r="J29" s="63"/>
      <c r="K29" s="63"/>
      <c r="L29" s="48"/>
    </row>
    <row r="30" spans="1:13" ht="35.1" customHeight="1" x14ac:dyDescent="0.3">
      <c r="A30" s="49"/>
      <c r="B30" s="50"/>
      <c r="C30" s="62"/>
      <c r="D30" s="52"/>
      <c r="E30" s="53"/>
      <c r="F30" s="54"/>
      <c r="G30" s="62"/>
      <c r="H30" s="71"/>
      <c r="I30" s="56"/>
      <c r="J30" s="63"/>
      <c r="K30" s="63"/>
      <c r="L30" s="48"/>
    </row>
    <row r="31" spans="1:13" ht="35.1" customHeight="1" x14ac:dyDescent="0.3">
      <c r="A31" s="49"/>
      <c r="B31" s="50"/>
      <c r="C31" s="50"/>
      <c r="D31" s="52"/>
      <c r="E31" s="53"/>
      <c r="F31" s="54"/>
      <c r="G31" s="62"/>
      <c r="H31" s="72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1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35.1" customHeight="1" x14ac:dyDescent="0.3">
      <c r="A34" s="49"/>
      <c r="B34" s="50"/>
      <c r="C34" s="51"/>
      <c r="D34" s="52"/>
      <c r="E34" s="53"/>
      <c r="F34" s="54"/>
      <c r="G34" s="62"/>
      <c r="H34" s="72"/>
      <c r="I34" s="56"/>
      <c r="J34" s="63"/>
      <c r="K34" s="63"/>
      <c r="L34" s="48"/>
    </row>
    <row r="35" spans="1:12" ht="16.5" customHeight="1" x14ac:dyDescent="0.3">
      <c r="A35" s="25"/>
      <c r="B35" s="25"/>
      <c r="C35" s="25"/>
      <c r="D35" s="25"/>
      <c r="E35" s="25"/>
      <c r="F35" s="25"/>
      <c r="G35" s="25"/>
      <c r="H35" s="73"/>
      <c r="I35" s="25"/>
      <c r="J35" s="25"/>
      <c r="K35" s="25"/>
      <c r="L35" s="25"/>
    </row>
    <row r="36" spans="1:12" ht="16.5" customHeight="1" x14ac:dyDescent="0.3">
      <c r="A36" s="49"/>
      <c r="B36" s="50"/>
      <c r="C36" s="51"/>
      <c r="D36" s="52"/>
      <c r="E36" s="53"/>
      <c r="F36" s="54"/>
      <c r="G36" s="62"/>
      <c r="H36" s="72"/>
      <c r="I36" s="56"/>
      <c r="J36" s="63"/>
      <c r="K36" s="63"/>
      <c r="L36" s="48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25"/>
      <c r="B56" s="25"/>
      <c r="C56" s="25"/>
      <c r="D56" s="25"/>
      <c r="E56" s="25"/>
      <c r="F56" s="25"/>
      <c r="G56" s="25"/>
      <c r="H56" s="73"/>
      <c r="I56" s="25"/>
      <c r="J56" s="25"/>
      <c r="K56" s="25"/>
      <c r="L56" s="25"/>
      <c r="M56" s="25"/>
    </row>
    <row r="57" spans="1:13" x14ac:dyDescent="0.3">
      <c r="A57" s="49"/>
      <c r="B57" s="50"/>
      <c r="C57" s="51"/>
      <c r="D57" s="52"/>
      <c r="E57" s="53"/>
      <c r="F57" s="54"/>
      <c r="G57" s="55"/>
      <c r="H57" s="71"/>
      <c r="I57" s="56"/>
      <c r="J57" s="57"/>
      <c r="K57" s="57"/>
      <c r="L57" s="61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  <row r="60" spans="1:13" x14ac:dyDescent="0.3">
      <c r="A60" s="25"/>
      <c r="B60" s="25"/>
      <c r="C60" s="25"/>
      <c r="D60" s="25"/>
      <c r="E60" s="25"/>
      <c r="F60" s="25"/>
      <c r="G60" s="25"/>
      <c r="H60" s="73"/>
      <c r="I60" s="25"/>
      <c r="J60" s="25"/>
      <c r="K60" s="25"/>
      <c r="L60" s="25"/>
      <c r="M60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C0A8-010B-44DE-A8FE-E572BB74A432}">
  <dimension ref="A1:Z59"/>
  <sheetViews>
    <sheetView zoomScale="80" zoomScaleNormal="80" workbookViewId="0">
      <selection activeCell="I24" sqref="I2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COUNTA(H14:H14)</f>
        <v>0</v>
      </c>
      <c r="I13" s="47"/>
      <c r="J13" s="38"/>
      <c r="K13" s="39">
        <f>SUM(K14:K14)</f>
        <v>0</v>
      </c>
      <c r="L13" s="58"/>
    </row>
    <row r="14" spans="1:26" s="29" customFormat="1" ht="31.5" customHeight="1" x14ac:dyDescent="0.3">
      <c r="A14" s="40"/>
      <c r="B14" s="41"/>
      <c r="C14" s="79"/>
      <c r="D14" s="42"/>
      <c r="E14" s="36"/>
      <c r="F14" s="43"/>
      <c r="G14" s="44"/>
      <c r="H14" s="80"/>
      <c r="I14" s="45"/>
      <c r="J14" s="46"/>
      <c r="K14" s="46"/>
      <c r="L14" s="60"/>
    </row>
    <row r="15" spans="1:26" s="14" customFormat="1" ht="35.1" customHeight="1" x14ac:dyDescent="0.3">
      <c r="A15" s="49"/>
      <c r="B15" s="50"/>
      <c r="C15" s="62"/>
      <c r="D15" s="53"/>
      <c r="E15" s="53"/>
      <c r="F15" s="54"/>
      <c r="G15" s="62"/>
      <c r="H15" s="72"/>
      <c r="I15" s="56"/>
      <c r="J15" s="63"/>
      <c r="K15" s="63"/>
      <c r="L15" s="84"/>
      <c r="M15" s="20"/>
    </row>
    <row r="16" spans="1:26" s="14" customFormat="1" ht="35.1" customHeight="1" x14ac:dyDescent="0.3">
      <c r="A16" s="49"/>
      <c r="B16" s="50"/>
      <c r="C16" s="62"/>
      <c r="D16" s="52"/>
      <c r="E16" s="53"/>
      <c r="F16" s="54"/>
      <c r="G16" s="62"/>
      <c r="H16" s="72"/>
      <c r="I16" s="56"/>
      <c r="J16" s="63"/>
      <c r="K16" s="63"/>
      <c r="L16" s="48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55"/>
      <c r="H17" s="78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82"/>
      <c r="I18" s="83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BF60-BB97-4240-95B8-F121C1BBC5F3}">
  <dimension ref="A1:Z59"/>
  <sheetViews>
    <sheetView zoomScale="80" zoomScaleNormal="80" workbookViewId="0">
      <selection activeCell="D26" sqref="D26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COUNTA(H14:H14)</f>
        <v>1</v>
      </c>
      <c r="I13" s="47"/>
      <c r="J13" s="38"/>
      <c r="K13" s="39">
        <f>SUM(K14:K14)</f>
        <v>7400500</v>
      </c>
      <c r="L13" s="58"/>
    </row>
    <row r="14" spans="1:26" s="29" customFormat="1" ht="31.5" customHeight="1" x14ac:dyDescent="0.3">
      <c r="A14" s="40" t="s">
        <v>28</v>
      </c>
      <c r="B14" s="41" t="s">
        <v>102</v>
      </c>
      <c r="C14" s="79" t="s">
        <v>97</v>
      </c>
      <c r="D14" s="42" t="s">
        <v>98</v>
      </c>
      <c r="E14" s="36" t="s">
        <v>27</v>
      </c>
      <c r="F14" s="43" t="s">
        <v>99</v>
      </c>
      <c r="G14" s="44" t="s">
        <v>100</v>
      </c>
      <c r="H14" s="80" t="s">
        <v>101</v>
      </c>
      <c r="I14" s="45" t="s">
        <v>57</v>
      </c>
      <c r="J14" s="46">
        <v>7791000</v>
      </c>
      <c r="K14" s="46">
        <v>7400500</v>
      </c>
      <c r="L14" s="60"/>
    </row>
    <row r="15" spans="1:26" s="14" customFormat="1" ht="35.1" customHeight="1" x14ac:dyDescent="0.3">
      <c r="A15" s="49"/>
      <c r="B15" s="50"/>
      <c r="C15" s="62"/>
      <c r="D15" s="53"/>
      <c r="E15" s="53"/>
      <c r="F15" s="54"/>
      <c r="G15" s="62"/>
      <c r="H15" s="72"/>
      <c r="I15" s="56"/>
      <c r="J15" s="63"/>
      <c r="K15" s="63"/>
      <c r="L15" s="84"/>
      <c r="M15" s="20"/>
    </row>
    <row r="16" spans="1:26" s="14" customFormat="1" ht="35.1" customHeight="1" x14ac:dyDescent="0.3">
      <c r="A16" s="49"/>
      <c r="B16" s="50"/>
      <c r="C16" s="62"/>
      <c r="D16" s="52"/>
      <c r="E16" s="53"/>
      <c r="F16" s="54"/>
      <c r="G16" s="62"/>
      <c r="H16" s="72"/>
      <c r="I16" s="56"/>
      <c r="J16" s="63"/>
      <c r="K16" s="63"/>
      <c r="L16" s="48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55"/>
      <c r="H17" s="78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82"/>
      <c r="I18" s="83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481DD-2DB2-46CF-9186-725523873ABF}">
  <dimension ref="A1:Z59"/>
  <sheetViews>
    <sheetView zoomScale="80" zoomScaleNormal="80" workbookViewId="0">
      <selection activeCell="J19" sqref="J19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COUNTA(H14:H14)</f>
        <v>0</v>
      </c>
      <c r="I13" s="47"/>
      <c r="J13" s="38"/>
      <c r="K13" s="39">
        <f>SUM(K14:K14)</f>
        <v>0</v>
      </c>
      <c r="L13" s="58"/>
    </row>
    <row r="14" spans="1:26" s="29" customFormat="1" ht="31.5" customHeight="1" x14ac:dyDescent="0.3">
      <c r="A14" s="40"/>
      <c r="B14" s="41"/>
      <c r="C14" s="79"/>
      <c r="D14" s="42"/>
      <c r="E14" s="36"/>
      <c r="F14" s="43"/>
      <c r="G14" s="44"/>
      <c r="H14" s="80"/>
      <c r="I14" s="45"/>
      <c r="J14" s="46"/>
      <c r="K14" s="46"/>
      <c r="L14" s="60"/>
    </row>
    <row r="15" spans="1:26" s="14" customFormat="1" ht="35.1" customHeight="1" x14ac:dyDescent="0.3">
      <c r="A15" s="49"/>
      <c r="B15" s="50"/>
      <c r="C15" s="62"/>
      <c r="D15" s="53"/>
      <c r="E15" s="53"/>
      <c r="F15" s="54"/>
      <c r="G15" s="62"/>
      <c r="H15" s="72"/>
      <c r="I15" s="56"/>
      <c r="J15" s="63"/>
      <c r="K15" s="63"/>
      <c r="L15" s="84"/>
      <c r="M15" s="20"/>
    </row>
    <row r="16" spans="1:26" s="14" customFormat="1" ht="35.1" customHeight="1" x14ac:dyDescent="0.3">
      <c r="A16" s="49"/>
      <c r="B16" s="50"/>
      <c r="C16" s="62"/>
      <c r="D16" s="52"/>
      <c r="E16" s="53"/>
      <c r="F16" s="54"/>
      <c r="G16" s="62"/>
      <c r="H16" s="72"/>
      <c r="I16" s="56"/>
      <c r="J16" s="63"/>
      <c r="K16" s="63"/>
      <c r="L16" s="48"/>
      <c r="M16" s="20"/>
    </row>
    <row r="17" spans="1:13" s="14" customFormat="1" ht="35.1" customHeight="1" x14ac:dyDescent="0.3">
      <c r="A17" s="49"/>
      <c r="B17" s="50"/>
      <c r="C17" s="62"/>
      <c r="D17" s="52"/>
      <c r="E17" s="53"/>
      <c r="F17" s="54"/>
      <c r="G17" s="55"/>
      <c r="H17" s="78"/>
      <c r="I17" s="56"/>
      <c r="J17" s="63"/>
      <c r="K17" s="63"/>
      <c r="L17" s="48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55"/>
      <c r="H18" s="82"/>
      <c r="I18" s="83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3"/>
      <c r="E20" s="53"/>
      <c r="F20" s="54"/>
      <c r="G20" s="62"/>
      <c r="H20" s="71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1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2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50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62"/>
      <c r="H25" s="71"/>
      <c r="I25" s="56"/>
      <c r="J25" s="63"/>
      <c r="K25" s="63"/>
      <c r="L25" s="48"/>
      <c r="M25" s="20"/>
    </row>
    <row r="26" spans="1:13" ht="35.1" customHeight="1" x14ac:dyDescent="0.3">
      <c r="A26" s="49"/>
      <c r="B26" s="50"/>
      <c r="C26" s="62"/>
      <c r="D26" s="52"/>
      <c r="E26" s="53"/>
      <c r="F26" s="54"/>
      <c r="G26" s="55"/>
      <c r="H26" s="72"/>
      <c r="I26" s="56"/>
      <c r="J26" s="63"/>
      <c r="K26" s="63"/>
      <c r="L26" s="48"/>
    </row>
    <row r="27" spans="1:13" ht="35.1" customHeight="1" x14ac:dyDescent="0.3">
      <c r="A27" s="49"/>
      <c r="B27" s="50"/>
      <c r="C27" s="62"/>
      <c r="D27" s="52"/>
      <c r="E27" s="53"/>
      <c r="F27" s="54"/>
      <c r="G27" s="62"/>
      <c r="H27" s="72"/>
      <c r="I27" s="56"/>
      <c r="J27" s="63"/>
      <c r="K27" s="63"/>
      <c r="L27" s="48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</row>
    <row r="30" spans="1:13" ht="35.1" customHeight="1" x14ac:dyDescent="0.3">
      <c r="A30" s="49"/>
      <c r="B30" s="50"/>
      <c r="C30" s="50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51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1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16.5" customHeight="1" x14ac:dyDescent="0.3">
      <c r="A34" s="25"/>
      <c r="B34" s="25"/>
      <c r="C34" s="25"/>
      <c r="D34" s="25"/>
      <c r="E34" s="25"/>
      <c r="F34" s="25"/>
      <c r="G34" s="25"/>
      <c r="H34" s="73"/>
      <c r="I34" s="25"/>
      <c r="J34" s="25"/>
      <c r="K34" s="25"/>
      <c r="L34" s="25"/>
    </row>
    <row r="35" spans="1:12" ht="16.5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54" spans="1:13" x14ac:dyDescent="0.3">
      <c r="A54" s="25"/>
      <c r="B54" s="25"/>
      <c r="C54" s="25"/>
      <c r="D54" s="25"/>
      <c r="E54" s="25"/>
      <c r="F54" s="25"/>
      <c r="G54" s="25"/>
      <c r="H54" s="73"/>
      <c r="I54" s="25"/>
      <c r="J54" s="25"/>
      <c r="K54" s="25"/>
      <c r="L54" s="25"/>
      <c r="M54" s="25"/>
    </row>
    <row r="55" spans="1:13" x14ac:dyDescent="0.3">
      <c r="A55" s="25"/>
      <c r="B55" s="25"/>
      <c r="C55" s="25"/>
      <c r="D55" s="25"/>
      <c r="E55" s="25"/>
      <c r="F55" s="25"/>
      <c r="G55" s="25"/>
      <c r="H55" s="73"/>
      <c r="I55" s="25"/>
      <c r="J55" s="25"/>
      <c r="K55" s="25"/>
      <c r="L55" s="25"/>
      <c r="M55" s="25"/>
    </row>
    <row r="56" spans="1:13" x14ac:dyDescent="0.3">
      <c r="A56" s="49"/>
      <c r="B56" s="50"/>
      <c r="C56" s="51"/>
      <c r="D56" s="52"/>
      <c r="E56" s="53"/>
      <c r="F56" s="54"/>
      <c r="G56" s="55"/>
      <c r="H56" s="71"/>
      <c r="I56" s="56"/>
      <c r="J56" s="57"/>
      <c r="K56" s="57"/>
      <c r="L56" s="61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4C4A-19C7-4AFC-A09D-2565BB3B832C}">
  <dimension ref="A1:Z61"/>
  <sheetViews>
    <sheetView zoomScale="80" zoomScaleNormal="80" workbookViewId="0">
      <selection activeCell="B16" sqref="B16:B18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COUNTA(H14:H15)</f>
        <v>2</v>
      </c>
      <c r="I13" s="47"/>
      <c r="J13" s="38"/>
      <c r="K13" s="39">
        <f>SUM(K14:K15)</f>
        <v>6376500</v>
      </c>
      <c r="L13" s="58"/>
    </row>
    <row r="14" spans="1:26" s="29" customFormat="1" ht="31.5" customHeight="1" x14ac:dyDescent="0.3">
      <c r="A14" s="40" t="s">
        <v>25</v>
      </c>
      <c r="B14" s="41" t="s">
        <v>140</v>
      </c>
      <c r="C14" s="79" t="s">
        <v>141</v>
      </c>
      <c r="D14" s="42" t="s">
        <v>142</v>
      </c>
      <c r="E14" s="36" t="s">
        <v>27</v>
      </c>
      <c r="F14" s="43" t="s">
        <v>143</v>
      </c>
      <c r="G14" s="44" t="s">
        <v>144</v>
      </c>
      <c r="H14" s="80" t="s">
        <v>145</v>
      </c>
      <c r="I14" s="45" t="s">
        <v>57</v>
      </c>
      <c r="J14" s="46">
        <v>3976500</v>
      </c>
      <c r="K14" s="46">
        <v>3976500</v>
      </c>
      <c r="L14" s="60"/>
    </row>
    <row r="15" spans="1:26" s="29" customFormat="1" ht="31.5" customHeight="1" x14ac:dyDescent="0.3">
      <c r="A15" s="40" t="s">
        <v>25</v>
      </c>
      <c r="B15" s="41" t="s">
        <v>103</v>
      </c>
      <c r="C15" s="79" t="s">
        <v>104</v>
      </c>
      <c r="D15" s="42" t="s">
        <v>29</v>
      </c>
      <c r="E15" s="36" t="s">
        <v>27</v>
      </c>
      <c r="F15" s="43" t="s">
        <v>30</v>
      </c>
      <c r="G15" s="44" t="s">
        <v>70</v>
      </c>
      <c r="H15" s="80" t="s">
        <v>105</v>
      </c>
      <c r="I15" s="45" t="s">
        <v>57</v>
      </c>
      <c r="J15" s="46">
        <v>2400000</v>
      </c>
      <c r="K15" s="46">
        <v>2400000</v>
      </c>
      <c r="L15" s="60"/>
    </row>
    <row r="16" spans="1:26" s="14" customFormat="1" ht="35.1" customHeight="1" x14ac:dyDescent="0.3">
      <c r="A16" s="74"/>
      <c r="B16" s="75"/>
      <c r="C16" s="85"/>
      <c r="D16" s="86"/>
      <c r="E16" s="76"/>
      <c r="F16" s="77"/>
      <c r="G16" s="87"/>
      <c r="H16" s="88"/>
      <c r="I16" s="81"/>
      <c r="J16" s="89"/>
      <c r="K16" s="89"/>
      <c r="L16" s="90"/>
      <c r="M16" s="20"/>
    </row>
    <row r="17" spans="1:13" s="14" customFormat="1" ht="35.1" customHeight="1" x14ac:dyDescent="0.3">
      <c r="A17" s="49"/>
      <c r="B17" s="50"/>
      <c r="C17" s="62"/>
      <c r="D17" s="53"/>
      <c r="E17" s="53"/>
      <c r="F17" s="54"/>
      <c r="G17" s="62"/>
      <c r="H17" s="72"/>
      <c r="I17" s="56"/>
      <c r="J17" s="63"/>
      <c r="K17" s="63"/>
      <c r="L17" s="84"/>
      <c r="M17" s="20"/>
    </row>
    <row r="18" spans="1:13" s="14" customFormat="1" ht="35.1" customHeight="1" x14ac:dyDescent="0.3">
      <c r="A18" s="49"/>
      <c r="B18" s="50"/>
      <c r="C18" s="62"/>
      <c r="D18" s="52"/>
      <c r="E18" s="53"/>
      <c r="F18" s="54"/>
      <c r="G18" s="62"/>
      <c r="H18" s="72"/>
      <c r="I18" s="56"/>
      <c r="J18" s="63"/>
      <c r="K18" s="63"/>
      <c r="L18" s="48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55"/>
      <c r="H19" s="78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55"/>
      <c r="H20" s="82"/>
      <c r="I20" s="83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62"/>
      <c r="H21" s="78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3"/>
      <c r="E22" s="53"/>
      <c r="F22" s="54"/>
      <c r="G22" s="62"/>
      <c r="H22" s="71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2"/>
      <c r="E23" s="53"/>
      <c r="F23" s="54"/>
      <c r="G23" s="55"/>
      <c r="H23" s="71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2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50"/>
      <c r="D25" s="52"/>
      <c r="E25" s="53"/>
      <c r="F25" s="54"/>
      <c r="G25" s="62"/>
      <c r="H25" s="78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62"/>
      <c r="D26" s="53"/>
      <c r="E26" s="53"/>
      <c r="F26" s="54"/>
      <c r="G26" s="62"/>
      <c r="H26" s="71"/>
      <c r="I26" s="56"/>
      <c r="J26" s="63"/>
      <c r="K26" s="63"/>
      <c r="L26" s="48"/>
      <c r="M26" s="20"/>
    </row>
    <row r="27" spans="1:13" s="14" customFormat="1" ht="35.1" customHeight="1" x14ac:dyDescent="0.3">
      <c r="A27" s="49"/>
      <c r="B27" s="50"/>
      <c r="C27" s="62"/>
      <c r="D27" s="52"/>
      <c r="E27" s="53"/>
      <c r="F27" s="54"/>
      <c r="G27" s="62"/>
      <c r="H27" s="71"/>
      <c r="I27" s="56"/>
      <c r="J27" s="63"/>
      <c r="K27" s="63"/>
      <c r="L27" s="48"/>
      <c r="M27" s="20"/>
    </row>
    <row r="28" spans="1:13" ht="35.1" customHeight="1" x14ac:dyDescent="0.3">
      <c r="A28" s="49"/>
      <c r="B28" s="50"/>
      <c r="C28" s="62"/>
      <c r="D28" s="52"/>
      <c r="E28" s="53"/>
      <c r="F28" s="54"/>
      <c r="G28" s="55"/>
      <c r="H28" s="72"/>
      <c r="I28" s="56"/>
      <c r="J28" s="63"/>
      <c r="K28" s="63"/>
      <c r="L28" s="48"/>
    </row>
    <row r="29" spans="1:13" ht="35.1" customHeight="1" x14ac:dyDescent="0.3">
      <c r="A29" s="49"/>
      <c r="B29" s="50"/>
      <c r="C29" s="62"/>
      <c r="D29" s="52"/>
      <c r="E29" s="53"/>
      <c r="F29" s="54"/>
      <c r="G29" s="62"/>
      <c r="H29" s="72"/>
      <c r="I29" s="56"/>
      <c r="J29" s="63"/>
      <c r="K29" s="63"/>
      <c r="L29" s="48"/>
    </row>
    <row r="30" spans="1:13" ht="35.1" customHeight="1" x14ac:dyDescent="0.3">
      <c r="A30" s="49"/>
      <c r="B30" s="50"/>
      <c r="C30" s="62"/>
      <c r="D30" s="52"/>
      <c r="E30" s="53"/>
      <c r="F30" s="54"/>
      <c r="G30" s="55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62"/>
      <c r="D31" s="52"/>
      <c r="E31" s="53"/>
      <c r="F31" s="54"/>
      <c r="G31" s="62"/>
      <c r="H31" s="71"/>
      <c r="I31" s="56"/>
      <c r="J31" s="63"/>
      <c r="K31" s="63"/>
      <c r="L31" s="48"/>
    </row>
    <row r="32" spans="1:13" ht="35.1" customHeight="1" x14ac:dyDescent="0.3">
      <c r="A32" s="49"/>
      <c r="B32" s="50"/>
      <c r="C32" s="50"/>
      <c r="D32" s="52"/>
      <c r="E32" s="53"/>
      <c r="F32" s="54"/>
      <c r="G32" s="62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51"/>
      <c r="D33" s="52"/>
      <c r="E33" s="53"/>
      <c r="F33" s="54"/>
      <c r="G33" s="62"/>
      <c r="H33" s="71"/>
      <c r="I33" s="56"/>
      <c r="J33" s="63"/>
      <c r="K33" s="63"/>
      <c r="L33" s="48"/>
    </row>
    <row r="34" spans="1:12" ht="35.1" customHeight="1" x14ac:dyDescent="0.3">
      <c r="A34" s="49"/>
      <c r="B34" s="50"/>
      <c r="C34" s="51"/>
      <c r="D34" s="52"/>
      <c r="E34" s="53"/>
      <c r="F34" s="54"/>
      <c r="G34" s="62"/>
      <c r="H34" s="72"/>
      <c r="I34" s="56"/>
      <c r="J34" s="63"/>
      <c r="K34" s="63"/>
      <c r="L34" s="48"/>
    </row>
    <row r="35" spans="1:12" ht="35.1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36" spans="1:12" ht="16.5" customHeight="1" x14ac:dyDescent="0.3">
      <c r="A36" s="25"/>
      <c r="B36" s="25"/>
      <c r="C36" s="25"/>
      <c r="D36" s="25"/>
      <c r="E36" s="25"/>
      <c r="F36" s="25"/>
      <c r="G36" s="25"/>
      <c r="H36" s="73"/>
      <c r="I36" s="25"/>
      <c r="J36" s="25"/>
      <c r="K36" s="25"/>
      <c r="L36" s="25"/>
    </row>
    <row r="37" spans="1:12" ht="16.5" customHeight="1" x14ac:dyDescent="0.3">
      <c r="A37" s="49"/>
      <c r="B37" s="50"/>
      <c r="C37" s="51"/>
      <c r="D37" s="52"/>
      <c r="E37" s="53"/>
      <c r="F37" s="54"/>
      <c r="G37" s="62"/>
      <c r="H37" s="72"/>
      <c r="I37" s="56"/>
      <c r="J37" s="63"/>
      <c r="K37" s="63"/>
      <c r="L37" s="48"/>
    </row>
    <row r="56" spans="1:13" x14ac:dyDescent="0.3">
      <c r="A56" s="25"/>
      <c r="B56" s="25"/>
      <c r="C56" s="25"/>
      <c r="D56" s="25"/>
      <c r="E56" s="25"/>
      <c r="F56" s="25"/>
      <c r="G56" s="25"/>
      <c r="H56" s="73"/>
      <c r="I56" s="25"/>
      <c r="J56" s="25"/>
      <c r="K56" s="25"/>
      <c r="L56" s="25"/>
      <c r="M56" s="25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49"/>
      <c r="B58" s="50"/>
      <c r="C58" s="51"/>
      <c r="D58" s="52"/>
      <c r="E58" s="53"/>
      <c r="F58" s="54"/>
      <c r="G58" s="55"/>
      <c r="H58" s="71"/>
      <c r="I58" s="56"/>
      <c r="J58" s="57"/>
      <c r="K58" s="57"/>
      <c r="L58" s="61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  <row r="60" spans="1:13" x14ac:dyDescent="0.3">
      <c r="A60" s="25"/>
      <c r="B60" s="25"/>
      <c r="C60" s="25"/>
      <c r="D60" s="25"/>
      <c r="E60" s="25"/>
      <c r="F60" s="25"/>
      <c r="G60" s="25"/>
      <c r="H60" s="73"/>
      <c r="I60" s="25"/>
      <c r="J60" s="25"/>
      <c r="K60" s="25"/>
      <c r="L60" s="25"/>
      <c r="M60" s="25"/>
    </row>
    <row r="61" spans="1:13" x14ac:dyDescent="0.3">
      <c r="A61" s="25"/>
      <c r="B61" s="25"/>
      <c r="C61" s="25"/>
      <c r="D61" s="25"/>
      <c r="E61" s="25"/>
      <c r="F61" s="25"/>
      <c r="G61" s="25"/>
      <c r="H61" s="73"/>
      <c r="I61" s="25"/>
      <c r="J61" s="25"/>
      <c r="K61" s="25"/>
      <c r="L61" s="25"/>
      <c r="M61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8755-8788-4E3E-8D16-16E7926AAB1E}">
  <dimension ref="A1:Z62"/>
  <sheetViews>
    <sheetView zoomScale="80" zoomScaleNormal="80" workbookViewId="0">
      <selection activeCell="H24" sqref="H24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COUNTA(H14:H16)</f>
        <v>3</v>
      </c>
      <c r="I13" s="47"/>
      <c r="J13" s="38"/>
      <c r="K13" s="39">
        <f>SUM(K14:K16)</f>
        <v>13800000</v>
      </c>
      <c r="L13" s="58"/>
    </row>
    <row r="14" spans="1:26" s="29" customFormat="1" ht="31.5" customHeight="1" x14ac:dyDescent="0.3">
      <c r="A14" s="40" t="s">
        <v>25</v>
      </c>
      <c r="B14" s="41" t="s">
        <v>134</v>
      </c>
      <c r="C14" s="79" t="s">
        <v>135</v>
      </c>
      <c r="D14" s="42" t="s">
        <v>136</v>
      </c>
      <c r="E14" s="36" t="s">
        <v>26</v>
      </c>
      <c r="F14" s="43" t="s">
        <v>137</v>
      </c>
      <c r="G14" s="44" t="s">
        <v>138</v>
      </c>
      <c r="H14" s="80" t="s">
        <v>139</v>
      </c>
      <c r="I14" s="45" t="s">
        <v>33</v>
      </c>
      <c r="J14" s="46">
        <v>2000000</v>
      </c>
      <c r="K14" s="46">
        <v>2000000</v>
      </c>
      <c r="L14" s="60"/>
    </row>
    <row r="15" spans="1:26" s="29" customFormat="1" ht="31.5" customHeight="1" x14ac:dyDescent="0.3">
      <c r="A15" s="40" t="s">
        <v>28</v>
      </c>
      <c r="B15" s="41" t="s">
        <v>146</v>
      </c>
      <c r="C15" s="79" t="s">
        <v>147</v>
      </c>
      <c r="D15" s="42" t="s">
        <v>29</v>
      </c>
      <c r="E15" s="36" t="s">
        <v>27</v>
      </c>
      <c r="F15" s="43" t="s">
        <v>30</v>
      </c>
      <c r="G15" s="44" t="s">
        <v>70</v>
      </c>
      <c r="H15" s="80" t="s">
        <v>148</v>
      </c>
      <c r="I15" s="45" t="s">
        <v>33</v>
      </c>
      <c r="J15" s="46">
        <v>4500000</v>
      </c>
      <c r="K15" s="46">
        <v>4500000</v>
      </c>
      <c r="L15" s="60"/>
    </row>
    <row r="16" spans="1:26" s="14" customFormat="1" ht="35.1" customHeight="1" x14ac:dyDescent="0.3">
      <c r="A16" s="40" t="s">
        <v>25</v>
      </c>
      <c r="B16" s="41" t="s">
        <v>146</v>
      </c>
      <c r="C16" s="79" t="s">
        <v>157</v>
      </c>
      <c r="D16" s="42" t="s">
        <v>84</v>
      </c>
      <c r="E16" s="36" t="s">
        <v>26</v>
      </c>
      <c r="F16" s="43" t="s">
        <v>85</v>
      </c>
      <c r="G16" s="44" t="s">
        <v>86</v>
      </c>
      <c r="H16" s="80" t="s">
        <v>158</v>
      </c>
      <c r="I16" s="45" t="s">
        <v>57</v>
      </c>
      <c r="J16" s="46">
        <v>8030000</v>
      </c>
      <c r="K16" s="46">
        <v>7300000</v>
      </c>
      <c r="L16" s="60"/>
      <c r="M16" s="20"/>
    </row>
    <row r="17" spans="1:13" s="14" customFormat="1" ht="35.1" customHeight="1" x14ac:dyDescent="0.3">
      <c r="A17" s="74"/>
      <c r="B17" s="75"/>
      <c r="C17" s="85"/>
      <c r="D17" s="86"/>
      <c r="E17" s="76"/>
      <c r="F17" s="77"/>
      <c r="G17" s="87"/>
      <c r="H17" s="88"/>
      <c r="I17" s="81"/>
      <c r="J17" s="89"/>
      <c r="K17" s="89"/>
      <c r="L17" s="90"/>
      <c r="M17" s="20"/>
    </row>
    <row r="18" spans="1:13" s="14" customFormat="1" ht="35.1" customHeight="1" x14ac:dyDescent="0.3">
      <c r="A18" s="49"/>
      <c r="B18" s="50"/>
      <c r="C18" s="62"/>
      <c r="D18" s="53"/>
      <c r="E18" s="53"/>
      <c r="F18" s="54"/>
      <c r="G18" s="62"/>
      <c r="H18" s="72"/>
      <c r="I18" s="56"/>
      <c r="J18" s="63"/>
      <c r="K18" s="63"/>
      <c r="L18" s="84"/>
      <c r="M18" s="20"/>
    </row>
    <row r="19" spans="1:13" s="14" customFormat="1" ht="35.1" customHeight="1" x14ac:dyDescent="0.3">
      <c r="A19" s="49"/>
      <c r="B19" s="50"/>
      <c r="C19" s="62"/>
      <c r="D19" s="52"/>
      <c r="E19" s="53"/>
      <c r="F19" s="54"/>
      <c r="G19" s="62"/>
      <c r="H19" s="72"/>
      <c r="I19" s="56"/>
      <c r="J19" s="63"/>
      <c r="K19" s="63"/>
      <c r="L19" s="48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55"/>
      <c r="H20" s="78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82"/>
      <c r="I21" s="83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2"/>
      <c r="E22" s="53"/>
      <c r="F22" s="54"/>
      <c r="G22" s="62"/>
      <c r="H22" s="78"/>
      <c r="I22" s="56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3"/>
      <c r="E23" s="53"/>
      <c r="F23" s="54"/>
      <c r="G23" s="62"/>
      <c r="H23" s="71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2"/>
      <c r="E24" s="53"/>
      <c r="F24" s="54"/>
      <c r="G24" s="55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3"/>
      <c r="E25" s="53"/>
      <c r="F25" s="54"/>
      <c r="G25" s="62"/>
      <c r="H25" s="72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50"/>
      <c r="D26" s="52"/>
      <c r="E26" s="53"/>
      <c r="F26" s="54"/>
      <c r="G26" s="62"/>
      <c r="H26" s="78"/>
      <c r="I26" s="56"/>
      <c r="J26" s="63"/>
      <c r="K26" s="63"/>
      <c r="L26" s="48"/>
      <c r="M26" s="20"/>
    </row>
    <row r="27" spans="1:13" s="14" customFormat="1" ht="35.1" customHeight="1" x14ac:dyDescent="0.3">
      <c r="A27" s="49"/>
      <c r="B27" s="50"/>
      <c r="C27" s="62"/>
      <c r="D27" s="53"/>
      <c r="E27" s="53"/>
      <c r="F27" s="54"/>
      <c r="G27" s="62"/>
      <c r="H27" s="71"/>
      <c r="I27" s="56"/>
      <c r="J27" s="63"/>
      <c r="K27" s="63"/>
      <c r="L27" s="48"/>
      <c r="M27" s="20"/>
    </row>
    <row r="28" spans="1:13" s="14" customFormat="1" ht="35.1" customHeight="1" x14ac:dyDescent="0.3">
      <c r="A28" s="49"/>
      <c r="B28" s="50"/>
      <c r="C28" s="62"/>
      <c r="D28" s="52"/>
      <c r="E28" s="53"/>
      <c r="F28" s="54"/>
      <c r="G28" s="62"/>
      <c r="H28" s="71"/>
      <c r="I28" s="56"/>
      <c r="J28" s="63"/>
      <c r="K28" s="63"/>
      <c r="L28" s="48"/>
      <c r="M28" s="20"/>
    </row>
    <row r="29" spans="1:13" ht="35.1" customHeight="1" x14ac:dyDescent="0.3">
      <c r="A29" s="49"/>
      <c r="B29" s="50"/>
      <c r="C29" s="62"/>
      <c r="D29" s="52"/>
      <c r="E29" s="53"/>
      <c r="F29" s="54"/>
      <c r="G29" s="55"/>
      <c r="H29" s="72"/>
      <c r="I29" s="56"/>
      <c r="J29" s="63"/>
      <c r="K29" s="63"/>
      <c r="L29" s="48"/>
    </row>
    <row r="30" spans="1:13" ht="35.1" customHeight="1" x14ac:dyDescent="0.3">
      <c r="A30" s="49"/>
      <c r="B30" s="50"/>
      <c r="C30" s="62"/>
      <c r="D30" s="52"/>
      <c r="E30" s="53"/>
      <c r="F30" s="54"/>
      <c r="G30" s="62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62"/>
      <c r="D31" s="52"/>
      <c r="E31" s="53"/>
      <c r="F31" s="54"/>
      <c r="G31" s="55"/>
      <c r="H31" s="72"/>
      <c r="I31" s="56"/>
      <c r="J31" s="63"/>
      <c r="K31" s="63"/>
      <c r="L31" s="48"/>
    </row>
    <row r="32" spans="1:13" ht="35.1" customHeight="1" x14ac:dyDescent="0.3">
      <c r="A32" s="49"/>
      <c r="B32" s="50"/>
      <c r="C32" s="62"/>
      <c r="D32" s="52"/>
      <c r="E32" s="53"/>
      <c r="F32" s="54"/>
      <c r="G32" s="62"/>
      <c r="H32" s="71"/>
      <c r="I32" s="56"/>
      <c r="J32" s="63"/>
      <c r="K32" s="63"/>
      <c r="L32" s="48"/>
    </row>
    <row r="33" spans="1:12" ht="35.1" customHeight="1" x14ac:dyDescent="0.3">
      <c r="A33" s="49"/>
      <c r="B33" s="50"/>
      <c r="C33" s="50"/>
      <c r="D33" s="52"/>
      <c r="E33" s="53"/>
      <c r="F33" s="54"/>
      <c r="G33" s="62"/>
      <c r="H33" s="72"/>
      <c r="I33" s="56"/>
      <c r="J33" s="63"/>
      <c r="K33" s="63"/>
      <c r="L33" s="48"/>
    </row>
    <row r="34" spans="1:12" ht="35.1" customHeight="1" x14ac:dyDescent="0.3">
      <c r="A34" s="49"/>
      <c r="B34" s="50"/>
      <c r="C34" s="51"/>
      <c r="D34" s="52"/>
      <c r="E34" s="53"/>
      <c r="F34" s="54"/>
      <c r="G34" s="62"/>
      <c r="H34" s="71"/>
      <c r="I34" s="56"/>
      <c r="J34" s="63"/>
      <c r="K34" s="63"/>
      <c r="L34" s="48"/>
    </row>
    <row r="35" spans="1:12" ht="35.1" customHeight="1" x14ac:dyDescent="0.3">
      <c r="A35" s="49"/>
      <c r="B35" s="50"/>
      <c r="C35" s="51"/>
      <c r="D35" s="52"/>
      <c r="E35" s="53"/>
      <c r="F35" s="54"/>
      <c r="G35" s="62"/>
      <c r="H35" s="72"/>
      <c r="I35" s="56"/>
      <c r="J35" s="63"/>
      <c r="K35" s="63"/>
      <c r="L35" s="48"/>
    </row>
    <row r="36" spans="1:12" ht="35.1" customHeight="1" x14ac:dyDescent="0.3">
      <c r="A36" s="49"/>
      <c r="B36" s="50"/>
      <c r="C36" s="51"/>
      <c r="D36" s="52"/>
      <c r="E36" s="53"/>
      <c r="F36" s="54"/>
      <c r="G36" s="62"/>
      <c r="H36" s="72"/>
      <c r="I36" s="56"/>
      <c r="J36" s="63"/>
      <c r="K36" s="63"/>
      <c r="L36" s="48"/>
    </row>
    <row r="37" spans="1:12" ht="16.5" customHeight="1" x14ac:dyDescent="0.3">
      <c r="A37" s="25"/>
      <c r="B37" s="25"/>
      <c r="C37" s="25"/>
      <c r="D37" s="25"/>
      <c r="E37" s="25"/>
      <c r="F37" s="25"/>
      <c r="G37" s="25"/>
      <c r="H37" s="73"/>
      <c r="I37" s="25"/>
      <c r="J37" s="25"/>
      <c r="K37" s="25"/>
      <c r="L37" s="25"/>
    </row>
    <row r="38" spans="1:12" ht="16.5" customHeight="1" x14ac:dyDescent="0.3">
      <c r="A38" s="49"/>
      <c r="B38" s="50"/>
      <c r="C38" s="51"/>
      <c r="D38" s="52"/>
      <c r="E38" s="53"/>
      <c r="F38" s="54"/>
      <c r="G38" s="62"/>
      <c r="H38" s="72"/>
      <c r="I38" s="56"/>
      <c r="J38" s="63"/>
      <c r="K38" s="63"/>
      <c r="L38" s="48"/>
    </row>
    <row r="57" spans="1:13" x14ac:dyDescent="0.3">
      <c r="A57" s="25"/>
      <c r="B57" s="25"/>
      <c r="C57" s="25"/>
      <c r="D57" s="25"/>
      <c r="E57" s="25"/>
      <c r="F57" s="25"/>
      <c r="G57" s="25"/>
      <c r="H57" s="73"/>
      <c r="I57" s="25"/>
      <c r="J57" s="25"/>
      <c r="K57" s="25"/>
      <c r="L57" s="25"/>
      <c r="M57" s="25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49"/>
      <c r="B59" s="50"/>
      <c r="C59" s="51"/>
      <c r="D59" s="52"/>
      <c r="E59" s="53"/>
      <c r="F59" s="54"/>
      <c r="G59" s="55"/>
      <c r="H59" s="71"/>
      <c r="I59" s="56"/>
      <c r="J59" s="57"/>
      <c r="K59" s="57"/>
      <c r="L59" s="61"/>
      <c r="M59" s="25"/>
    </row>
    <row r="60" spans="1:13" x14ac:dyDescent="0.3">
      <c r="A60" s="25"/>
      <c r="B60" s="25"/>
      <c r="C60" s="25"/>
      <c r="D60" s="25"/>
      <c r="E60" s="25"/>
      <c r="F60" s="25"/>
      <c r="G60" s="25"/>
      <c r="H60" s="73"/>
      <c r="I60" s="25"/>
      <c r="J60" s="25"/>
      <c r="K60" s="25"/>
      <c r="L60" s="25"/>
      <c r="M60" s="25"/>
    </row>
    <row r="61" spans="1:13" x14ac:dyDescent="0.3">
      <c r="A61" s="25"/>
      <c r="B61" s="25"/>
      <c r="C61" s="25"/>
      <c r="D61" s="25"/>
      <c r="E61" s="25"/>
      <c r="F61" s="25"/>
      <c r="G61" s="25"/>
      <c r="H61" s="73"/>
      <c r="I61" s="25"/>
      <c r="J61" s="25"/>
      <c r="K61" s="25"/>
      <c r="L61" s="25"/>
      <c r="M61" s="25"/>
    </row>
    <row r="62" spans="1:13" x14ac:dyDescent="0.3">
      <c r="A62" s="25"/>
      <c r="B62" s="25"/>
      <c r="C62" s="25"/>
      <c r="D62" s="25"/>
      <c r="E62" s="25"/>
      <c r="F62" s="25"/>
      <c r="G62" s="25"/>
      <c r="H62" s="73"/>
      <c r="I62" s="25"/>
      <c r="J62" s="25"/>
      <c r="K62" s="25"/>
      <c r="L62" s="25"/>
      <c r="M62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D5C1-B721-468E-B7CD-AA6579B01ACF}">
  <dimension ref="A1:Z63"/>
  <sheetViews>
    <sheetView tabSelected="1" zoomScale="80" zoomScaleNormal="80" workbookViewId="0">
      <selection activeCell="H22" sqref="H22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6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26" hidden="1" x14ac:dyDescent="0.3">
      <c r="A2" s="21"/>
      <c r="B2" s="1"/>
      <c r="C2" s="1"/>
      <c r="D2" s="1"/>
      <c r="E2" s="1"/>
      <c r="F2" s="1"/>
      <c r="G2" s="1"/>
      <c r="H2" s="64"/>
      <c r="I2" s="1"/>
      <c r="J2" s="1"/>
      <c r="K2" s="1"/>
      <c r="L2" s="2"/>
    </row>
    <row r="3" spans="1:26" hidden="1" x14ac:dyDescent="0.2">
      <c r="A3" s="92" t="s">
        <v>23</v>
      </c>
      <c r="B3" s="92"/>
      <c r="C3" s="92"/>
      <c r="D3" s="92"/>
      <c r="E3" s="9"/>
      <c r="F3" s="4" t="s">
        <v>0</v>
      </c>
      <c r="G3" s="9"/>
      <c r="H3" s="65"/>
    </row>
    <row r="4" spans="1:26" ht="15" hidden="1" customHeight="1" thickBot="1" x14ac:dyDescent="0.35">
      <c r="A4" s="93" t="s">
        <v>1</v>
      </c>
      <c r="B4" s="94"/>
      <c r="C4" s="10" t="s">
        <v>2</v>
      </c>
      <c r="D4" s="24" t="s">
        <v>3</v>
      </c>
      <c r="E4" s="95" t="s">
        <v>22</v>
      </c>
      <c r="F4" s="96"/>
      <c r="G4" s="25"/>
    </row>
    <row r="5" spans="1:26" ht="15" hidden="1" customHeight="1" thickTop="1" x14ac:dyDescent="0.3">
      <c r="A5" s="97" t="s">
        <v>4</v>
      </c>
      <c r="B5" s="98"/>
      <c r="C5" s="11" t="e">
        <f>DCOUNTA(A12:K13,1,#REF!)</f>
        <v>#REF!</v>
      </c>
      <c r="D5" s="22" t="e">
        <f>DSUM(A12:L13,11,#REF!)</f>
        <v>#REF!</v>
      </c>
      <c r="E5" s="99" t="e">
        <f>D5/$D$8</f>
        <v>#REF!</v>
      </c>
      <c r="F5" s="100"/>
    </row>
    <row r="6" spans="1:26" ht="15" hidden="1" customHeight="1" x14ac:dyDescent="0.3">
      <c r="A6" s="105" t="s">
        <v>5</v>
      </c>
      <c r="B6" s="106"/>
      <c r="C6" s="12" t="e">
        <f>DCOUNTA(A12:K13,1,#REF!)</f>
        <v>#REF!</v>
      </c>
      <c r="D6" s="23" t="e">
        <f>DSUM(A12:L13,11,#REF!)</f>
        <v>#REF!</v>
      </c>
      <c r="E6" s="107" t="e">
        <f>D6/$D$8</f>
        <v>#REF!</v>
      </c>
      <c r="F6" s="108"/>
    </row>
    <row r="7" spans="1:26" ht="15" hidden="1" customHeight="1" x14ac:dyDescent="0.3">
      <c r="A7" s="105" t="s">
        <v>6</v>
      </c>
      <c r="B7" s="106"/>
      <c r="C7" s="12" t="e">
        <f>DCOUNTA(A12:K13,1,#REF!)</f>
        <v>#REF!</v>
      </c>
      <c r="D7" s="23" t="e">
        <f>DSUM(A12:L13,11,#REF!)</f>
        <v>#REF!</v>
      </c>
      <c r="E7" s="107" t="e">
        <f>D7/$D$8</f>
        <v>#REF!</v>
      </c>
      <c r="F7" s="108"/>
    </row>
    <row r="8" spans="1:26" ht="15" hidden="1" customHeight="1" x14ac:dyDescent="0.3">
      <c r="A8" s="109" t="s">
        <v>7</v>
      </c>
      <c r="B8" s="110"/>
      <c r="C8" s="27" t="e">
        <f>SUM(C5:C7)</f>
        <v>#REF!</v>
      </c>
      <c r="D8" s="28" t="e">
        <f>SUM(D5:D7)</f>
        <v>#REF!</v>
      </c>
      <c r="E8" s="111" t="e">
        <f>SUM(E5:F7)</f>
        <v>#REF!</v>
      </c>
      <c r="F8" s="112"/>
    </row>
    <row r="9" spans="1:26" ht="15" hidden="1" customHeight="1" x14ac:dyDescent="0.3">
      <c r="A9" s="101"/>
      <c r="B9" s="101"/>
      <c r="C9" s="5"/>
      <c r="D9" s="6"/>
      <c r="E9" s="6"/>
      <c r="J9" s="6"/>
      <c r="K9" s="7"/>
      <c r="L9" s="8"/>
    </row>
    <row r="10" spans="1:26" x14ac:dyDescent="0.2">
      <c r="A10" s="34" t="s">
        <v>24</v>
      </c>
      <c r="B10" s="34"/>
      <c r="C10" s="30"/>
      <c r="D10" s="35"/>
      <c r="E10" s="35"/>
      <c r="F10" s="35"/>
      <c r="G10" s="35"/>
      <c r="H10" s="67"/>
      <c r="I10" s="35"/>
      <c r="J10" s="35"/>
      <c r="K10" s="31"/>
      <c r="L10" s="32" t="s">
        <v>8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9.75" customHeight="1" x14ac:dyDescent="0.2">
      <c r="A11" s="26"/>
      <c r="B11" s="26"/>
      <c r="C11" s="26"/>
      <c r="D11" s="5"/>
      <c r="E11" s="5"/>
      <c r="F11" s="5"/>
      <c r="G11" s="5"/>
      <c r="H11" s="68"/>
      <c r="I11" s="5"/>
      <c r="J11" s="5"/>
      <c r="K11" s="3"/>
      <c r="L11" s="4"/>
    </row>
    <row r="12" spans="1:26" s="14" customFormat="1" x14ac:dyDescent="0.3">
      <c r="A12" s="15" t="s">
        <v>9</v>
      </c>
      <c r="B12" s="16" t="s">
        <v>10</v>
      </c>
      <c r="C12" s="16" t="s">
        <v>18</v>
      </c>
      <c r="D12" s="17" t="s">
        <v>11</v>
      </c>
      <c r="E12" s="17" t="s">
        <v>16</v>
      </c>
      <c r="F12" s="17" t="s">
        <v>19</v>
      </c>
      <c r="G12" s="17" t="s">
        <v>17</v>
      </c>
      <c r="H12" s="69" t="s">
        <v>12</v>
      </c>
      <c r="I12" s="17" t="s">
        <v>21</v>
      </c>
      <c r="J12" s="17" t="s">
        <v>20</v>
      </c>
      <c r="K12" s="18" t="s">
        <v>13</v>
      </c>
      <c r="L12" s="19" t="s">
        <v>14</v>
      </c>
    </row>
    <row r="13" spans="1:26" s="29" customFormat="1" ht="31.5" customHeight="1" x14ac:dyDescent="0.3">
      <c r="A13" s="102" t="s">
        <v>15</v>
      </c>
      <c r="B13" s="103"/>
      <c r="C13" s="103"/>
      <c r="D13" s="103"/>
      <c r="E13" s="103"/>
      <c r="F13" s="103"/>
      <c r="G13" s="104"/>
      <c r="H13" s="70">
        <f>COUNTA(H14:H17)</f>
        <v>4</v>
      </c>
      <c r="I13" s="47"/>
      <c r="J13" s="38"/>
      <c r="K13" s="39">
        <f>SUM(K14:K17)</f>
        <v>13139400</v>
      </c>
      <c r="L13" s="58"/>
    </row>
    <row r="14" spans="1:26" s="29" customFormat="1" ht="31.5" customHeight="1" x14ac:dyDescent="0.3">
      <c r="A14" s="40" t="s">
        <v>25</v>
      </c>
      <c r="B14" s="41" t="s">
        <v>159</v>
      </c>
      <c r="C14" s="79" t="s">
        <v>160</v>
      </c>
      <c r="D14" s="42" t="s">
        <v>108</v>
      </c>
      <c r="E14" s="36" t="s">
        <v>26</v>
      </c>
      <c r="F14" s="43" t="s">
        <v>110</v>
      </c>
      <c r="G14" s="44" t="s">
        <v>109</v>
      </c>
      <c r="H14" s="80" t="s">
        <v>161</v>
      </c>
      <c r="I14" s="45" t="s">
        <v>57</v>
      </c>
      <c r="J14" s="46">
        <v>7579000</v>
      </c>
      <c r="K14" s="46">
        <v>7000000</v>
      </c>
      <c r="L14" s="60"/>
    </row>
    <row r="15" spans="1:26" s="29" customFormat="1" ht="31.5" customHeight="1" x14ac:dyDescent="0.3">
      <c r="A15" s="40" t="s">
        <v>25</v>
      </c>
      <c r="B15" s="41" t="s">
        <v>112</v>
      </c>
      <c r="C15" s="79" t="s">
        <v>113</v>
      </c>
      <c r="D15" s="42" t="s">
        <v>114</v>
      </c>
      <c r="E15" s="36" t="s">
        <v>27</v>
      </c>
      <c r="F15" s="43" t="s">
        <v>115</v>
      </c>
      <c r="G15" s="44" t="s">
        <v>116</v>
      </c>
      <c r="H15" s="80" t="s">
        <v>117</v>
      </c>
      <c r="I15" s="45" t="s">
        <v>57</v>
      </c>
      <c r="J15" s="46">
        <v>3509400</v>
      </c>
      <c r="K15" s="46">
        <v>3509400</v>
      </c>
      <c r="L15" s="60"/>
    </row>
    <row r="16" spans="1:26" s="14" customFormat="1" ht="35.1" customHeight="1" x14ac:dyDescent="0.3">
      <c r="A16" s="40" t="s">
        <v>25</v>
      </c>
      <c r="B16" s="41" t="s">
        <v>112</v>
      </c>
      <c r="C16" s="79" t="s">
        <v>155</v>
      </c>
      <c r="D16" s="42" t="s">
        <v>84</v>
      </c>
      <c r="E16" s="36" t="s">
        <v>26</v>
      </c>
      <c r="F16" s="43" t="s">
        <v>85</v>
      </c>
      <c r="G16" s="44" t="s">
        <v>86</v>
      </c>
      <c r="H16" s="80" t="s">
        <v>156</v>
      </c>
      <c r="I16" s="45" t="s">
        <v>57</v>
      </c>
      <c r="J16" s="46">
        <v>1450000</v>
      </c>
      <c r="K16" s="46">
        <v>1450000</v>
      </c>
      <c r="L16" s="60"/>
      <c r="M16" s="20"/>
    </row>
    <row r="17" spans="1:13" s="14" customFormat="1" ht="35.1" customHeight="1" x14ac:dyDescent="0.3">
      <c r="A17" s="40" t="s">
        <v>25</v>
      </c>
      <c r="B17" s="41" t="s">
        <v>118</v>
      </c>
      <c r="C17" s="79" t="s">
        <v>119</v>
      </c>
      <c r="D17" s="42" t="s">
        <v>84</v>
      </c>
      <c r="E17" s="36" t="s">
        <v>26</v>
      </c>
      <c r="F17" s="43" t="s">
        <v>85</v>
      </c>
      <c r="G17" s="44" t="s">
        <v>86</v>
      </c>
      <c r="H17" s="80" t="s">
        <v>120</v>
      </c>
      <c r="I17" s="45" t="s">
        <v>57</v>
      </c>
      <c r="J17" s="46">
        <v>1180000</v>
      </c>
      <c r="K17" s="46">
        <v>1180000</v>
      </c>
      <c r="L17" s="59"/>
      <c r="M17" s="37"/>
    </row>
    <row r="18" spans="1:13" s="14" customFormat="1" ht="35.1" customHeight="1" x14ac:dyDescent="0.3">
      <c r="A18" s="40" t="s">
        <v>25</v>
      </c>
      <c r="B18" s="41" t="s">
        <v>106</v>
      </c>
      <c r="C18" s="79" t="s">
        <v>107</v>
      </c>
      <c r="D18" s="42" t="s">
        <v>108</v>
      </c>
      <c r="E18" s="36" t="s">
        <v>26</v>
      </c>
      <c r="F18" s="43" t="s">
        <v>110</v>
      </c>
      <c r="G18" s="44" t="s">
        <v>109</v>
      </c>
      <c r="H18" s="80" t="s">
        <v>111</v>
      </c>
      <c r="I18" s="45" t="s">
        <v>57</v>
      </c>
      <c r="J18" s="46">
        <v>3350000</v>
      </c>
      <c r="K18" s="46">
        <v>3350000</v>
      </c>
      <c r="L18" s="90"/>
      <c r="M18" s="20"/>
    </row>
    <row r="19" spans="1:13" s="14" customFormat="1" ht="35.1" customHeight="1" x14ac:dyDescent="0.3">
      <c r="A19" s="49"/>
      <c r="B19" s="50"/>
      <c r="C19" s="62"/>
      <c r="D19" s="53"/>
      <c r="E19" s="53"/>
      <c r="F19" s="54"/>
      <c r="G19" s="62"/>
      <c r="H19" s="72"/>
      <c r="I19" s="56"/>
      <c r="J19" s="63"/>
      <c r="K19" s="63"/>
      <c r="L19" s="84"/>
      <c r="M19" s="20"/>
    </row>
    <row r="20" spans="1:13" s="14" customFormat="1" ht="35.1" customHeight="1" x14ac:dyDescent="0.3">
      <c r="A20" s="49"/>
      <c r="B20" s="50"/>
      <c r="C20" s="62"/>
      <c r="D20" s="52"/>
      <c r="E20" s="53"/>
      <c r="F20" s="54"/>
      <c r="G20" s="62"/>
      <c r="H20" s="72"/>
      <c r="I20" s="56"/>
      <c r="J20" s="63"/>
      <c r="K20" s="63"/>
      <c r="L20" s="48"/>
      <c r="M20" s="20"/>
    </row>
    <row r="21" spans="1:13" s="14" customFormat="1" ht="35.1" customHeight="1" x14ac:dyDescent="0.3">
      <c r="A21" s="49"/>
      <c r="B21" s="50"/>
      <c r="C21" s="62"/>
      <c r="D21" s="52"/>
      <c r="E21" s="53"/>
      <c r="F21" s="54"/>
      <c r="G21" s="55"/>
      <c r="H21" s="78"/>
      <c r="I21" s="56"/>
      <c r="J21" s="63"/>
      <c r="K21" s="63"/>
      <c r="L21" s="48"/>
      <c r="M21" s="20"/>
    </row>
    <row r="22" spans="1:13" s="14" customFormat="1" ht="35.1" customHeight="1" x14ac:dyDescent="0.3">
      <c r="A22" s="49"/>
      <c r="B22" s="50"/>
      <c r="C22" s="62"/>
      <c r="D22" s="52"/>
      <c r="E22" s="53"/>
      <c r="F22" s="54"/>
      <c r="G22" s="55"/>
      <c r="H22" s="82"/>
      <c r="I22" s="83"/>
      <c r="J22" s="63"/>
      <c r="K22" s="63"/>
      <c r="L22" s="48"/>
      <c r="M22" s="20"/>
    </row>
    <row r="23" spans="1:13" s="14" customFormat="1" ht="35.1" customHeight="1" x14ac:dyDescent="0.3">
      <c r="A23" s="49"/>
      <c r="B23" s="50"/>
      <c r="C23" s="62"/>
      <c r="D23" s="52"/>
      <c r="E23" s="53"/>
      <c r="F23" s="54"/>
      <c r="G23" s="62"/>
      <c r="H23" s="78"/>
      <c r="I23" s="56"/>
      <c r="J23" s="63"/>
      <c r="K23" s="63"/>
      <c r="L23" s="48"/>
      <c r="M23" s="20"/>
    </row>
    <row r="24" spans="1:13" s="14" customFormat="1" ht="35.1" customHeight="1" x14ac:dyDescent="0.3">
      <c r="A24" s="49"/>
      <c r="B24" s="50"/>
      <c r="C24" s="62"/>
      <c r="D24" s="53"/>
      <c r="E24" s="53"/>
      <c r="F24" s="54"/>
      <c r="G24" s="62"/>
      <c r="H24" s="71"/>
      <c r="I24" s="56"/>
      <c r="J24" s="63"/>
      <c r="K24" s="63"/>
      <c r="L24" s="48"/>
      <c r="M24" s="20"/>
    </row>
    <row r="25" spans="1:13" s="14" customFormat="1" ht="35.1" customHeight="1" x14ac:dyDescent="0.3">
      <c r="A25" s="49"/>
      <c r="B25" s="50"/>
      <c r="C25" s="62"/>
      <c r="D25" s="52"/>
      <c r="E25" s="53"/>
      <c r="F25" s="54"/>
      <c r="G25" s="55"/>
      <c r="H25" s="71"/>
      <c r="I25" s="56"/>
      <c r="J25" s="63"/>
      <c r="K25" s="63"/>
      <c r="L25" s="48"/>
      <c r="M25" s="20"/>
    </row>
    <row r="26" spans="1:13" s="14" customFormat="1" ht="35.1" customHeight="1" x14ac:dyDescent="0.3">
      <c r="A26" s="49"/>
      <c r="B26" s="50"/>
      <c r="C26" s="62"/>
      <c r="D26" s="53"/>
      <c r="E26" s="53"/>
      <c r="F26" s="54"/>
      <c r="G26" s="62"/>
      <c r="H26" s="72"/>
      <c r="I26" s="56"/>
      <c r="J26" s="63"/>
      <c r="K26" s="63"/>
      <c r="L26" s="48"/>
      <c r="M26" s="20"/>
    </row>
    <row r="27" spans="1:13" s="14" customFormat="1" ht="35.1" customHeight="1" x14ac:dyDescent="0.3">
      <c r="A27" s="49"/>
      <c r="B27" s="50"/>
      <c r="C27" s="50"/>
      <c r="D27" s="52"/>
      <c r="E27" s="53"/>
      <c r="F27" s="54"/>
      <c r="G27" s="62"/>
      <c r="H27" s="78"/>
      <c r="I27" s="56"/>
      <c r="J27" s="63"/>
      <c r="K27" s="63"/>
      <c r="L27" s="48"/>
      <c r="M27" s="20"/>
    </row>
    <row r="28" spans="1:13" s="14" customFormat="1" ht="35.1" customHeight="1" x14ac:dyDescent="0.3">
      <c r="A28" s="49"/>
      <c r="B28" s="50"/>
      <c r="C28" s="62"/>
      <c r="D28" s="53"/>
      <c r="E28" s="53"/>
      <c r="F28" s="54"/>
      <c r="G28" s="62"/>
      <c r="H28" s="71"/>
      <c r="I28" s="56"/>
      <c r="J28" s="63"/>
      <c r="K28" s="63"/>
      <c r="L28" s="48"/>
      <c r="M28" s="20"/>
    </row>
    <row r="29" spans="1:13" s="14" customFormat="1" ht="35.1" customHeight="1" x14ac:dyDescent="0.3">
      <c r="A29" s="49"/>
      <c r="B29" s="50"/>
      <c r="C29" s="62"/>
      <c r="D29" s="52"/>
      <c r="E29" s="53"/>
      <c r="F29" s="54"/>
      <c r="G29" s="62"/>
      <c r="H29" s="71"/>
      <c r="I29" s="56"/>
      <c r="J29" s="63"/>
      <c r="K29" s="63"/>
      <c r="L29" s="48"/>
      <c r="M29" s="20"/>
    </row>
    <row r="30" spans="1:13" ht="35.1" customHeight="1" x14ac:dyDescent="0.3">
      <c r="A30" s="49"/>
      <c r="B30" s="50"/>
      <c r="C30" s="62"/>
      <c r="D30" s="52"/>
      <c r="E30" s="53"/>
      <c r="F30" s="54"/>
      <c r="G30" s="55"/>
      <c r="H30" s="72"/>
      <c r="I30" s="56"/>
      <c r="J30" s="63"/>
      <c r="K30" s="63"/>
      <c r="L30" s="48"/>
    </row>
    <row r="31" spans="1:13" ht="35.1" customHeight="1" x14ac:dyDescent="0.3">
      <c r="A31" s="49"/>
      <c r="B31" s="50"/>
      <c r="C31" s="62"/>
      <c r="D31" s="52"/>
      <c r="E31" s="53"/>
      <c r="F31" s="54"/>
      <c r="G31" s="62"/>
      <c r="H31" s="72"/>
      <c r="I31" s="56"/>
      <c r="J31" s="63"/>
      <c r="K31" s="63"/>
      <c r="L31" s="48"/>
    </row>
    <row r="32" spans="1:13" ht="35.1" customHeight="1" x14ac:dyDescent="0.3">
      <c r="A32" s="49"/>
      <c r="B32" s="50"/>
      <c r="C32" s="62"/>
      <c r="D32" s="52"/>
      <c r="E32" s="53"/>
      <c r="F32" s="54"/>
      <c r="G32" s="55"/>
      <c r="H32" s="72"/>
      <c r="I32" s="56"/>
      <c r="J32" s="63"/>
      <c r="K32" s="63"/>
      <c r="L32" s="48"/>
    </row>
    <row r="33" spans="1:12" ht="35.1" customHeight="1" x14ac:dyDescent="0.3">
      <c r="A33" s="49"/>
      <c r="B33" s="50"/>
      <c r="C33" s="62"/>
      <c r="D33" s="52"/>
      <c r="E33" s="53"/>
      <c r="F33" s="54"/>
      <c r="G33" s="62"/>
      <c r="H33" s="71"/>
      <c r="I33" s="56"/>
      <c r="J33" s="63"/>
      <c r="K33" s="63"/>
      <c r="L33" s="48"/>
    </row>
    <row r="34" spans="1:12" ht="35.1" customHeight="1" x14ac:dyDescent="0.3">
      <c r="A34" s="49"/>
      <c r="B34" s="50"/>
      <c r="C34" s="50"/>
      <c r="D34" s="52"/>
      <c r="E34" s="53"/>
      <c r="F34" s="54"/>
      <c r="G34" s="62"/>
      <c r="H34" s="72"/>
      <c r="I34" s="56"/>
      <c r="J34" s="63"/>
      <c r="K34" s="63"/>
      <c r="L34" s="48"/>
    </row>
    <row r="35" spans="1:12" ht="35.1" customHeight="1" x14ac:dyDescent="0.3">
      <c r="A35" s="49"/>
      <c r="B35" s="50"/>
      <c r="C35" s="51"/>
      <c r="D35" s="52"/>
      <c r="E35" s="53"/>
      <c r="F35" s="54"/>
      <c r="G35" s="62"/>
      <c r="H35" s="71"/>
      <c r="I35" s="56"/>
      <c r="J35" s="63"/>
      <c r="K35" s="63"/>
      <c r="L35" s="48"/>
    </row>
    <row r="36" spans="1:12" ht="35.1" customHeight="1" x14ac:dyDescent="0.3">
      <c r="A36" s="49"/>
      <c r="B36" s="50"/>
      <c r="C36" s="51"/>
      <c r="D36" s="52"/>
      <c r="E36" s="53"/>
      <c r="F36" s="54"/>
      <c r="G36" s="62"/>
      <c r="H36" s="72"/>
      <c r="I36" s="56"/>
      <c r="J36" s="63"/>
      <c r="K36" s="63"/>
      <c r="L36" s="48"/>
    </row>
    <row r="37" spans="1:12" ht="35.1" customHeight="1" x14ac:dyDescent="0.3">
      <c r="A37" s="49"/>
      <c r="B37" s="50"/>
      <c r="C37" s="51"/>
      <c r="D37" s="52"/>
      <c r="E37" s="53"/>
      <c r="F37" s="54"/>
      <c r="G37" s="62"/>
      <c r="H37" s="72"/>
      <c r="I37" s="56"/>
      <c r="J37" s="63"/>
      <c r="K37" s="63"/>
      <c r="L37" s="48"/>
    </row>
    <row r="38" spans="1:12" ht="16.5" customHeight="1" x14ac:dyDescent="0.3">
      <c r="A38" s="25"/>
      <c r="B38" s="25"/>
      <c r="C38" s="25"/>
      <c r="D38" s="25"/>
      <c r="E38" s="25"/>
      <c r="F38" s="25"/>
      <c r="G38" s="25"/>
      <c r="H38" s="73"/>
      <c r="I38" s="25"/>
      <c r="J38" s="25"/>
      <c r="K38" s="25"/>
      <c r="L38" s="25"/>
    </row>
    <row r="39" spans="1:12" ht="16.5" customHeight="1" x14ac:dyDescent="0.3">
      <c r="A39" s="49"/>
      <c r="B39" s="50"/>
      <c r="C39" s="51"/>
      <c r="D39" s="52"/>
      <c r="E39" s="53"/>
      <c r="F39" s="54"/>
      <c r="G39" s="62"/>
      <c r="H39" s="72"/>
      <c r="I39" s="56"/>
      <c r="J39" s="63"/>
      <c r="K39" s="63"/>
      <c r="L39" s="48"/>
    </row>
    <row r="58" spans="1:13" x14ac:dyDescent="0.3">
      <c r="A58" s="25"/>
      <c r="B58" s="25"/>
      <c r="C58" s="25"/>
      <c r="D58" s="25"/>
      <c r="E58" s="25"/>
      <c r="F58" s="25"/>
      <c r="G58" s="25"/>
      <c r="H58" s="73"/>
      <c r="I58" s="25"/>
      <c r="J58" s="25"/>
      <c r="K58" s="25"/>
      <c r="L58" s="25"/>
      <c r="M58" s="25"/>
    </row>
    <row r="59" spans="1:13" x14ac:dyDescent="0.3">
      <c r="A59" s="25"/>
      <c r="B59" s="25"/>
      <c r="C59" s="25"/>
      <c r="D59" s="25"/>
      <c r="E59" s="25"/>
      <c r="F59" s="25"/>
      <c r="G59" s="25"/>
      <c r="H59" s="73"/>
      <c r="I59" s="25"/>
      <c r="J59" s="25"/>
      <c r="K59" s="25"/>
      <c r="L59" s="25"/>
      <c r="M59" s="25"/>
    </row>
    <row r="60" spans="1:13" x14ac:dyDescent="0.3">
      <c r="A60" s="49"/>
      <c r="B60" s="50"/>
      <c r="C60" s="51"/>
      <c r="D60" s="52"/>
      <c r="E60" s="53"/>
      <c r="F60" s="54"/>
      <c r="G60" s="55"/>
      <c r="H60" s="71"/>
      <c r="I60" s="56"/>
      <c r="J60" s="57"/>
      <c r="K60" s="57"/>
      <c r="L60" s="61"/>
      <c r="M60" s="25"/>
    </row>
    <row r="61" spans="1:13" x14ac:dyDescent="0.3">
      <c r="A61" s="25"/>
      <c r="B61" s="25"/>
      <c r="C61" s="25"/>
      <c r="D61" s="25"/>
      <c r="E61" s="25"/>
      <c r="F61" s="25"/>
      <c r="G61" s="25"/>
      <c r="H61" s="73"/>
      <c r="I61" s="25"/>
      <c r="J61" s="25"/>
      <c r="K61" s="25"/>
      <c r="L61" s="25"/>
      <c r="M61" s="25"/>
    </row>
    <row r="62" spans="1:13" x14ac:dyDescent="0.3">
      <c r="A62" s="25"/>
      <c r="B62" s="25"/>
      <c r="C62" s="25"/>
      <c r="D62" s="25"/>
      <c r="E62" s="25"/>
      <c r="F62" s="25"/>
      <c r="G62" s="25"/>
      <c r="H62" s="73"/>
      <c r="I62" s="25"/>
      <c r="J62" s="25"/>
      <c r="K62" s="25"/>
      <c r="L62" s="25"/>
      <c r="M62" s="25"/>
    </row>
    <row r="63" spans="1:13" x14ac:dyDescent="0.3">
      <c r="A63" s="25"/>
      <c r="B63" s="25"/>
      <c r="C63" s="25"/>
      <c r="D63" s="25"/>
      <c r="E63" s="25"/>
      <c r="F63" s="25"/>
      <c r="G63" s="25"/>
      <c r="H63" s="73"/>
      <c r="I63" s="25"/>
      <c r="J63" s="25"/>
      <c r="K63" s="25"/>
      <c r="L63" s="25"/>
      <c r="M63" s="25"/>
    </row>
  </sheetData>
  <autoFilter ref="A12:L13" xr:uid="{00000000-0009-0000-0000-000000000000}"/>
  <mergeCells count="14">
    <mergeCell ref="A9:B9"/>
    <mergeCell ref="A13:G13"/>
    <mergeCell ref="A6:B6"/>
    <mergeCell ref="E6:F6"/>
    <mergeCell ref="A7:B7"/>
    <mergeCell ref="E7:F7"/>
    <mergeCell ref="A8:B8"/>
    <mergeCell ref="E8:F8"/>
    <mergeCell ref="A1:L1"/>
    <mergeCell ref="A3:D3"/>
    <mergeCell ref="A4:B4"/>
    <mergeCell ref="E4:F4"/>
    <mergeCell ref="A5:B5"/>
    <mergeCell ref="E5:F5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2022년도 1월 수의계약현황</vt:lpstr>
      <vt:lpstr>2022년도 2월 수의계약현황</vt:lpstr>
      <vt:lpstr>2022년도 3월 수의계약현황</vt:lpstr>
      <vt:lpstr>2022년도 4월 수의계약현황</vt:lpstr>
      <vt:lpstr>2022년도 5월 수의계약현황</vt:lpstr>
      <vt:lpstr>2022년도 6월 수의계약현황</vt:lpstr>
      <vt:lpstr>2022년도 7월 수의계약현황</vt:lpstr>
      <vt:lpstr>2022년도 8월 수의계약현황</vt:lpstr>
      <vt:lpstr>2022년도 9월 수의계약현황</vt:lpstr>
      <vt:lpstr>2022년도 10월 수의계약현황</vt:lpstr>
      <vt:lpstr>2022년도 11월 수의계약현황</vt:lpstr>
      <vt:lpstr>2022년도 12월 수의계약현황</vt:lpstr>
      <vt:lpstr>'2022년도 10월 수의계약현황'!Print_Area</vt:lpstr>
      <vt:lpstr>'2022년도 11월 수의계약현황'!Print_Area</vt:lpstr>
      <vt:lpstr>'2022년도 12월 수의계약현황'!Print_Area</vt:lpstr>
      <vt:lpstr>'2022년도 1월 수의계약현황'!Print_Area</vt:lpstr>
      <vt:lpstr>'2022년도 2월 수의계약현황'!Print_Area</vt:lpstr>
      <vt:lpstr>'2022년도 3월 수의계약현황'!Print_Area</vt:lpstr>
      <vt:lpstr>'2022년도 4월 수의계약현황'!Print_Area</vt:lpstr>
      <vt:lpstr>'2022년도 5월 수의계약현황'!Print_Area</vt:lpstr>
      <vt:lpstr>'2022년도 6월 수의계약현황'!Print_Area</vt:lpstr>
      <vt:lpstr>'2022년도 7월 수의계약현황'!Print_Area</vt:lpstr>
      <vt:lpstr>'2022년도 8월 수의계약현황'!Print_Area</vt:lpstr>
      <vt:lpstr>'2022년도 9월 수의계약현황'!Print_Area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2018-10-24T01:29:20Z</cp:lastPrinted>
  <dcterms:created xsi:type="dcterms:W3CDTF">2018-10-11T00:45:25Z</dcterms:created>
  <dcterms:modified xsi:type="dcterms:W3CDTF">2023-05-23T21:08:45Z</dcterms:modified>
</cp:coreProperties>
</file>